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raglobal-my.sharepoint.com/personal/greg_hayter_draglobal_com/Documents/Documents/Solar Book/"/>
    </mc:Choice>
  </mc:AlternateContent>
  <xr:revisionPtr revIDLastSave="4" documentId="11_2DA71EC637570B60B54AC63BB654299CB55C0176" xr6:coauthVersionLast="47" xr6:coauthVersionMax="47" xr10:uidLastSave="{41D95505-B02D-41DB-BC43-E4522E405EC3}"/>
  <bookViews>
    <workbookView xWindow="-120" yWindow="-120" windowWidth="29040" windowHeight="15720" tabRatio="500" activeTab="1" xr2:uid="{00000000-000D-0000-FFFF-FFFF00000000}"/>
  </bookViews>
  <sheets>
    <sheet name="Start Here" sheetId="1" r:id="rId1"/>
    <sheet name="Summary" sheetId="2" r:id="rId2"/>
    <sheet name="Bill History" sheetId="3" r:id="rId3"/>
    <sheet name="Load Audit" sheetId="4" r:id="rId4"/>
    <sheet name="Example Audit" sheetId="5" r:id="rId5"/>
    <sheet name="Meter Log" sheetId="6" r:id="rId6"/>
    <sheet name="Typical Wattages" sheetId="7" r:id="rId7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47" i="6" l="1"/>
  <c r="F47" i="6"/>
  <c r="H47" i="6" s="1"/>
  <c r="G46" i="6"/>
  <c r="F46" i="6"/>
  <c r="H46" i="6" s="1"/>
  <c r="G45" i="6"/>
  <c r="F45" i="6"/>
  <c r="H45" i="6" s="1"/>
  <c r="G44" i="6"/>
  <c r="F44" i="6"/>
  <c r="H44" i="6" s="1"/>
  <c r="G43" i="6"/>
  <c r="F43" i="6"/>
  <c r="H43" i="6" s="1"/>
  <c r="G42" i="6"/>
  <c r="F42" i="6"/>
  <c r="H42" i="6" s="1"/>
  <c r="G41" i="6"/>
  <c r="F41" i="6"/>
  <c r="H41" i="6" s="1"/>
  <c r="G40" i="6"/>
  <c r="F40" i="6"/>
  <c r="H40" i="6" s="1"/>
  <c r="G39" i="6"/>
  <c r="F39" i="6"/>
  <c r="H39" i="6" s="1"/>
  <c r="G38" i="6"/>
  <c r="F38" i="6"/>
  <c r="H38" i="6" s="1"/>
  <c r="G37" i="6"/>
  <c r="F37" i="6"/>
  <c r="H37" i="6" s="1"/>
  <c r="G36" i="6"/>
  <c r="F36" i="6"/>
  <c r="H36" i="6" s="1"/>
  <c r="G35" i="6"/>
  <c r="F35" i="6"/>
  <c r="H35" i="6" s="1"/>
  <c r="G34" i="6"/>
  <c r="F34" i="6"/>
  <c r="H34" i="6" s="1"/>
  <c r="G33" i="6"/>
  <c r="F33" i="6"/>
  <c r="H33" i="6" s="1"/>
  <c r="G32" i="6"/>
  <c r="F32" i="6"/>
  <c r="H32" i="6" s="1"/>
  <c r="G31" i="6"/>
  <c r="F31" i="6"/>
  <c r="H31" i="6" s="1"/>
  <c r="G30" i="6"/>
  <c r="F30" i="6"/>
  <c r="H30" i="6" s="1"/>
  <c r="G29" i="6"/>
  <c r="F29" i="6"/>
  <c r="H29" i="6" s="1"/>
  <c r="G28" i="6"/>
  <c r="F28" i="6"/>
  <c r="H28" i="6" s="1"/>
  <c r="G27" i="6"/>
  <c r="F27" i="6"/>
  <c r="H27" i="6" s="1"/>
  <c r="G26" i="6"/>
  <c r="F26" i="6"/>
  <c r="H26" i="6" s="1"/>
  <c r="G25" i="6"/>
  <c r="F25" i="6"/>
  <c r="H25" i="6" s="1"/>
  <c r="G24" i="6"/>
  <c r="F24" i="6"/>
  <c r="H24" i="6" s="1"/>
  <c r="G23" i="6"/>
  <c r="F23" i="6"/>
  <c r="H23" i="6" s="1"/>
  <c r="G22" i="6"/>
  <c r="F22" i="6"/>
  <c r="H22" i="6" s="1"/>
  <c r="G21" i="6"/>
  <c r="F21" i="6"/>
  <c r="H21" i="6" s="1"/>
  <c r="G20" i="6"/>
  <c r="F20" i="6"/>
  <c r="H20" i="6" s="1"/>
  <c r="G19" i="6"/>
  <c r="F19" i="6"/>
  <c r="H19" i="6" s="1"/>
  <c r="G18" i="6"/>
  <c r="F18" i="6"/>
  <c r="H18" i="6" s="1"/>
  <c r="G17" i="6"/>
  <c r="F17" i="6"/>
  <c r="H17" i="6" s="1"/>
  <c r="G16" i="6"/>
  <c r="F16" i="6"/>
  <c r="H16" i="6" s="1"/>
  <c r="G15" i="6"/>
  <c r="F15" i="6"/>
  <c r="H15" i="6" s="1"/>
  <c r="G14" i="6"/>
  <c r="F14" i="6"/>
  <c r="H14" i="6" s="1"/>
  <c r="G13" i="6"/>
  <c r="F13" i="6"/>
  <c r="H13" i="6" s="1"/>
  <c r="G12" i="6"/>
  <c r="F12" i="6"/>
  <c r="H12" i="6" s="1"/>
  <c r="G11" i="6"/>
  <c r="F11" i="6"/>
  <c r="H11" i="6" s="1"/>
  <c r="G10" i="6"/>
  <c r="F10" i="6"/>
  <c r="K7" i="6" s="1"/>
  <c r="G9" i="6"/>
  <c r="F9" i="6"/>
  <c r="H9" i="6" s="1"/>
  <c r="G8" i="6"/>
  <c r="F8" i="6"/>
  <c r="H8" i="6" s="1"/>
  <c r="H7" i="6"/>
  <c r="G7" i="6"/>
  <c r="F7" i="6"/>
  <c r="G6" i="6"/>
  <c r="H6" i="6" s="1"/>
  <c r="F6" i="6"/>
  <c r="K85" i="5"/>
  <c r="J85" i="5"/>
  <c r="I85" i="5"/>
  <c r="L85" i="5" s="1"/>
  <c r="L84" i="5"/>
  <c r="O84" i="5" s="1"/>
  <c r="K84" i="5"/>
  <c r="I84" i="5"/>
  <c r="J84" i="5" s="1"/>
  <c r="I83" i="5"/>
  <c r="L83" i="5" s="1"/>
  <c r="L82" i="5"/>
  <c r="O82" i="5" s="1"/>
  <c r="K82" i="5"/>
  <c r="J82" i="5"/>
  <c r="I82" i="5"/>
  <c r="I81" i="5"/>
  <c r="L81" i="5" s="1"/>
  <c r="L80" i="5"/>
  <c r="O80" i="5" s="1"/>
  <c r="K80" i="5"/>
  <c r="J80" i="5"/>
  <c r="I80" i="5"/>
  <c r="I79" i="5"/>
  <c r="L79" i="5" s="1"/>
  <c r="O78" i="5"/>
  <c r="L78" i="5"/>
  <c r="M78" i="5" s="1"/>
  <c r="N78" i="5" s="1"/>
  <c r="K78" i="5"/>
  <c r="I78" i="5"/>
  <c r="J78" i="5" s="1"/>
  <c r="I77" i="5"/>
  <c r="L77" i="5" s="1"/>
  <c r="O76" i="5"/>
  <c r="L76" i="5"/>
  <c r="M76" i="5" s="1"/>
  <c r="N76" i="5" s="1"/>
  <c r="J76" i="5"/>
  <c r="I76" i="5"/>
  <c r="K76" i="5" s="1"/>
  <c r="L75" i="5"/>
  <c r="O75" i="5" s="1"/>
  <c r="I75" i="5"/>
  <c r="K75" i="5" s="1"/>
  <c r="I74" i="5"/>
  <c r="L74" i="5" s="1"/>
  <c r="M73" i="5"/>
  <c r="N73" i="5" s="1"/>
  <c r="L73" i="5"/>
  <c r="O73" i="5" s="1"/>
  <c r="K73" i="5"/>
  <c r="I73" i="5"/>
  <c r="J73" i="5" s="1"/>
  <c r="I72" i="5"/>
  <c r="L72" i="5" s="1"/>
  <c r="M71" i="5"/>
  <c r="N71" i="5" s="1"/>
  <c r="L71" i="5"/>
  <c r="O71" i="5" s="1"/>
  <c r="K71" i="5"/>
  <c r="J71" i="5"/>
  <c r="I71" i="5"/>
  <c r="J70" i="5"/>
  <c r="I70" i="5"/>
  <c r="L70" i="5" s="1"/>
  <c r="K69" i="5"/>
  <c r="I69" i="5"/>
  <c r="L69" i="5" s="1"/>
  <c r="I68" i="5"/>
  <c r="L68" i="5" s="1"/>
  <c r="K67" i="5"/>
  <c r="J67" i="5"/>
  <c r="I67" i="5"/>
  <c r="L67" i="5" s="1"/>
  <c r="L66" i="5"/>
  <c r="O66" i="5" s="1"/>
  <c r="K66" i="5"/>
  <c r="J66" i="5"/>
  <c r="I66" i="5"/>
  <c r="K65" i="5"/>
  <c r="J65" i="5"/>
  <c r="I65" i="5"/>
  <c r="L65" i="5" s="1"/>
  <c r="M64" i="5"/>
  <c r="N64" i="5" s="1"/>
  <c r="L64" i="5"/>
  <c r="O64" i="5" s="1"/>
  <c r="K64" i="5"/>
  <c r="I64" i="5"/>
  <c r="J64" i="5" s="1"/>
  <c r="I63" i="5"/>
  <c r="L63" i="5" s="1"/>
  <c r="L62" i="5"/>
  <c r="O62" i="5" s="1"/>
  <c r="I62" i="5"/>
  <c r="K62" i="5" s="1"/>
  <c r="K61" i="5"/>
  <c r="J61" i="5"/>
  <c r="I61" i="5"/>
  <c r="L61" i="5" s="1"/>
  <c r="L60" i="5"/>
  <c r="O60" i="5" s="1"/>
  <c r="K60" i="5"/>
  <c r="I60" i="5"/>
  <c r="J60" i="5" s="1"/>
  <c r="I59" i="5"/>
  <c r="L59" i="5" s="1"/>
  <c r="L58" i="5"/>
  <c r="O58" i="5" s="1"/>
  <c r="K58" i="5"/>
  <c r="J58" i="5"/>
  <c r="I58" i="5"/>
  <c r="I57" i="5"/>
  <c r="L57" i="5" s="1"/>
  <c r="O56" i="5"/>
  <c r="L56" i="5"/>
  <c r="M56" i="5" s="1"/>
  <c r="N56" i="5" s="1"/>
  <c r="K56" i="5"/>
  <c r="J56" i="5"/>
  <c r="I56" i="5"/>
  <c r="I55" i="5"/>
  <c r="L55" i="5" s="1"/>
  <c r="O54" i="5"/>
  <c r="L54" i="5"/>
  <c r="M54" i="5" s="1"/>
  <c r="N54" i="5" s="1"/>
  <c r="K54" i="5"/>
  <c r="I54" i="5"/>
  <c r="J54" i="5" s="1"/>
  <c r="L53" i="5"/>
  <c r="O53" i="5" s="1"/>
  <c r="I53" i="5"/>
  <c r="K53" i="5" s="1"/>
  <c r="O52" i="5"/>
  <c r="L52" i="5"/>
  <c r="M52" i="5" s="1"/>
  <c r="N52" i="5" s="1"/>
  <c r="K52" i="5"/>
  <c r="J52" i="5"/>
  <c r="I52" i="5"/>
  <c r="L51" i="5"/>
  <c r="O51" i="5" s="1"/>
  <c r="I51" i="5"/>
  <c r="K51" i="5" s="1"/>
  <c r="I50" i="5"/>
  <c r="L50" i="5" s="1"/>
  <c r="M49" i="5"/>
  <c r="N49" i="5" s="1"/>
  <c r="L49" i="5"/>
  <c r="O49" i="5" s="1"/>
  <c r="K49" i="5"/>
  <c r="I49" i="5"/>
  <c r="J49" i="5" s="1"/>
  <c r="I48" i="5"/>
  <c r="L48" i="5" s="1"/>
  <c r="L47" i="5"/>
  <c r="O47" i="5" s="1"/>
  <c r="K47" i="5"/>
  <c r="J47" i="5"/>
  <c r="I47" i="5"/>
  <c r="J46" i="5"/>
  <c r="I46" i="5"/>
  <c r="L46" i="5" s="1"/>
  <c r="O45" i="5"/>
  <c r="M45" i="5"/>
  <c r="N45" i="5" s="1"/>
  <c r="L45" i="5"/>
  <c r="K45" i="5"/>
  <c r="I45" i="5"/>
  <c r="J45" i="5" s="1"/>
  <c r="I44" i="5"/>
  <c r="L44" i="5" s="1"/>
  <c r="K43" i="5"/>
  <c r="J43" i="5"/>
  <c r="I43" i="5"/>
  <c r="L43" i="5" s="1"/>
  <c r="L42" i="5"/>
  <c r="O42" i="5" s="1"/>
  <c r="K42" i="5"/>
  <c r="J42" i="5"/>
  <c r="I42" i="5"/>
  <c r="K41" i="5"/>
  <c r="J41" i="5"/>
  <c r="I41" i="5"/>
  <c r="L41" i="5" s="1"/>
  <c r="M40" i="5"/>
  <c r="N40" i="5" s="1"/>
  <c r="L40" i="5"/>
  <c r="O40" i="5" s="1"/>
  <c r="K40" i="5"/>
  <c r="I40" i="5"/>
  <c r="J40" i="5" s="1"/>
  <c r="I39" i="5"/>
  <c r="L39" i="5" s="1"/>
  <c r="L38" i="5"/>
  <c r="O38" i="5" s="1"/>
  <c r="I38" i="5"/>
  <c r="K38" i="5" s="1"/>
  <c r="K37" i="5"/>
  <c r="J37" i="5"/>
  <c r="I37" i="5"/>
  <c r="L37" i="5" s="1"/>
  <c r="L36" i="5"/>
  <c r="O36" i="5" s="1"/>
  <c r="K36" i="5"/>
  <c r="I36" i="5"/>
  <c r="J36" i="5" s="1"/>
  <c r="I35" i="5"/>
  <c r="L35" i="5" s="1"/>
  <c r="L34" i="5"/>
  <c r="O34" i="5" s="1"/>
  <c r="K34" i="5"/>
  <c r="J34" i="5"/>
  <c r="I34" i="5"/>
  <c r="I33" i="5"/>
  <c r="L33" i="5" s="1"/>
  <c r="O32" i="5"/>
  <c r="L32" i="5"/>
  <c r="M32" i="5" s="1"/>
  <c r="N32" i="5" s="1"/>
  <c r="K32" i="5"/>
  <c r="J32" i="5"/>
  <c r="I32" i="5"/>
  <c r="I31" i="5"/>
  <c r="L31" i="5" s="1"/>
  <c r="O30" i="5"/>
  <c r="L30" i="5"/>
  <c r="M30" i="5" s="1"/>
  <c r="N30" i="5" s="1"/>
  <c r="K30" i="5"/>
  <c r="I30" i="5"/>
  <c r="J30" i="5" s="1"/>
  <c r="L29" i="5"/>
  <c r="O29" i="5" s="1"/>
  <c r="I29" i="5"/>
  <c r="K29" i="5" s="1"/>
  <c r="O28" i="5"/>
  <c r="L28" i="5"/>
  <c r="M28" i="5" s="1"/>
  <c r="N28" i="5" s="1"/>
  <c r="K28" i="5"/>
  <c r="J28" i="5"/>
  <c r="I28" i="5"/>
  <c r="L27" i="5"/>
  <c r="M27" i="5" s="1"/>
  <c r="N27" i="5" s="1"/>
  <c r="I27" i="5"/>
  <c r="K27" i="5" s="1"/>
  <c r="I26" i="5"/>
  <c r="L26" i="5" s="1"/>
  <c r="K25" i="5"/>
  <c r="I25" i="5"/>
  <c r="J25" i="5" s="1"/>
  <c r="L25" i="5" s="1"/>
  <c r="I24" i="5"/>
  <c r="L23" i="5"/>
  <c r="O23" i="5" s="1"/>
  <c r="K23" i="5"/>
  <c r="J23" i="5"/>
  <c r="I23" i="5"/>
  <c r="J22" i="5"/>
  <c r="I22" i="5"/>
  <c r="K21" i="5"/>
  <c r="I21" i="5"/>
  <c r="J21" i="5" s="1"/>
  <c r="L21" i="5" s="1"/>
  <c r="I20" i="5"/>
  <c r="K19" i="5"/>
  <c r="J19" i="5"/>
  <c r="I19" i="5"/>
  <c r="L19" i="5" s="1"/>
  <c r="L18" i="5"/>
  <c r="O18" i="5" s="1"/>
  <c r="K18" i="5"/>
  <c r="J18" i="5"/>
  <c r="I18" i="5"/>
  <c r="K17" i="5"/>
  <c r="J17" i="5"/>
  <c r="I17" i="5"/>
  <c r="L17" i="5" s="1"/>
  <c r="K16" i="5"/>
  <c r="I16" i="5"/>
  <c r="J16" i="5" s="1"/>
  <c r="L16" i="5" s="1"/>
  <c r="I15" i="5"/>
  <c r="I14" i="5"/>
  <c r="K14" i="5" s="1"/>
  <c r="K13" i="5"/>
  <c r="J13" i="5"/>
  <c r="I13" i="5"/>
  <c r="L13" i="5" s="1"/>
  <c r="K12" i="5"/>
  <c r="I12" i="5"/>
  <c r="J12" i="5" s="1"/>
  <c r="L12" i="5" s="1"/>
  <c r="I11" i="5"/>
  <c r="K10" i="5"/>
  <c r="L10" i="5" s="1"/>
  <c r="J10" i="5"/>
  <c r="I10" i="5"/>
  <c r="I9" i="5"/>
  <c r="K8" i="5"/>
  <c r="J8" i="5"/>
  <c r="L8" i="5" s="1"/>
  <c r="I8" i="5"/>
  <c r="I7" i="5"/>
  <c r="K6" i="5"/>
  <c r="I6" i="5"/>
  <c r="I86" i="5" s="1"/>
  <c r="I85" i="4"/>
  <c r="L85" i="4" s="1"/>
  <c r="L84" i="4"/>
  <c r="O84" i="4" s="1"/>
  <c r="K84" i="4"/>
  <c r="J84" i="4"/>
  <c r="I84" i="4"/>
  <c r="I83" i="4"/>
  <c r="L83" i="4" s="1"/>
  <c r="O82" i="4"/>
  <c r="L82" i="4"/>
  <c r="M82" i="4" s="1"/>
  <c r="N82" i="4" s="1"/>
  <c r="K82" i="4"/>
  <c r="J82" i="4"/>
  <c r="I82" i="4"/>
  <c r="I81" i="4"/>
  <c r="L81" i="4" s="1"/>
  <c r="O80" i="4"/>
  <c r="L80" i="4"/>
  <c r="M80" i="4" s="1"/>
  <c r="N80" i="4" s="1"/>
  <c r="K80" i="4"/>
  <c r="I80" i="4"/>
  <c r="J80" i="4" s="1"/>
  <c r="L79" i="4"/>
  <c r="O79" i="4" s="1"/>
  <c r="I79" i="4"/>
  <c r="K79" i="4" s="1"/>
  <c r="O78" i="4"/>
  <c r="L78" i="4"/>
  <c r="M78" i="4" s="1"/>
  <c r="N78" i="4" s="1"/>
  <c r="K78" i="4"/>
  <c r="J78" i="4"/>
  <c r="I78" i="4"/>
  <c r="L77" i="4"/>
  <c r="M77" i="4" s="1"/>
  <c r="N77" i="4" s="1"/>
  <c r="I77" i="4"/>
  <c r="K77" i="4" s="1"/>
  <c r="I76" i="4"/>
  <c r="L76" i="4" s="1"/>
  <c r="M75" i="4"/>
  <c r="N75" i="4" s="1"/>
  <c r="L75" i="4"/>
  <c r="O75" i="4" s="1"/>
  <c r="K75" i="4"/>
  <c r="I75" i="4"/>
  <c r="J75" i="4" s="1"/>
  <c r="I74" i="4"/>
  <c r="K74" i="4" s="1"/>
  <c r="L73" i="4"/>
  <c r="O73" i="4" s="1"/>
  <c r="K73" i="4"/>
  <c r="J73" i="4"/>
  <c r="I73" i="4"/>
  <c r="J72" i="4"/>
  <c r="I72" i="4"/>
  <c r="L72" i="4" s="1"/>
  <c r="O71" i="4"/>
  <c r="M71" i="4"/>
  <c r="N71" i="4" s="1"/>
  <c r="L71" i="4"/>
  <c r="K71" i="4"/>
  <c r="I71" i="4"/>
  <c r="J71" i="4" s="1"/>
  <c r="I70" i="4"/>
  <c r="L70" i="4" s="1"/>
  <c r="K69" i="4"/>
  <c r="J69" i="4"/>
  <c r="I69" i="4"/>
  <c r="L69" i="4" s="1"/>
  <c r="L68" i="4"/>
  <c r="O68" i="4" s="1"/>
  <c r="K68" i="4"/>
  <c r="J68" i="4"/>
  <c r="I68" i="4"/>
  <c r="K67" i="4"/>
  <c r="J67" i="4"/>
  <c r="I67" i="4"/>
  <c r="L67" i="4" s="1"/>
  <c r="M66" i="4"/>
  <c r="N66" i="4" s="1"/>
  <c r="L66" i="4"/>
  <c r="O66" i="4" s="1"/>
  <c r="K66" i="4"/>
  <c r="I66" i="4"/>
  <c r="J66" i="4" s="1"/>
  <c r="I65" i="4"/>
  <c r="L65" i="4" s="1"/>
  <c r="L64" i="4"/>
  <c r="O64" i="4" s="1"/>
  <c r="I64" i="4"/>
  <c r="K64" i="4" s="1"/>
  <c r="K63" i="4"/>
  <c r="J63" i="4"/>
  <c r="I63" i="4"/>
  <c r="L63" i="4" s="1"/>
  <c r="L62" i="4"/>
  <c r="O62" i="4" s="1"/>
  <c r="K62" i="4"/>
  <c r="I62" i="4"/>
  <c r="J62" i="4" s="1"/>
  <c r="I61" i="4"/>
  <c r="L61" i="4" s="1"/>
  <c r="L60" i="4"/>
  <c r="O60" i="4" s="1"/>
  <c r="K60" i="4"/>
  <c r="J60" i="4"/>
  <c r="I60" i="4"/>
  <c r="I59" i="4"/>
  <c r="L59" i="4" s="1"/>
  <c r="O58" i="4"/>
  <c r="L58" i="4"/>
  <c r="M58" i="4" s="1"/>
  <c r="N58" i="4" s="1"/>
  <c r="K58" i="4"/>
  <c r="J58" i="4"/>
  <c r="I58" i="4"/>
  <c r="I57" i="4"/>
  <c r="L57" i="4" s="1"/>
  <c r="L56" i="4"/>
  <c r="O56" i="4" s="1"/>
  <c r="K56" i="4"/>
  <c r="I56" i="4"/>
  <c r="J56" i="4" s="1"/>
  <c r="L55" i="4"/>
  <c r="O55" i="4" s="1"/>
  <c r="I55" i="4"/>
  <c r="K55" i="4" s="1"/>
  <c r="O54" i="4"/>
  <c r="L54" i="4"/>
  <c r="M54" i="4" s="1"/>
  <c r="N54" i="4" s="1"/>
  <c r="K54" i="4"/>
  <c r="J54" i="4"/>
  <c r="I54" i="4"/>
  <c r="I53" i="4"/>
  <c r="L53" i="4" s="1"/>
  <c r="I52" i="4"/>
  <c r="L52" i="4" s="1"/>
  <c r="M51" i="4"/>
  <c r="N51" i="4" s="1"/>
  <c r="L51" i="4"/>
  <c r="O51" i="4" s="1"/>
  <c r="K51" i="4"/>
  <c r="I51" i="4"/>
  <c r="J51" i="4" s="1"/>
  <c r="I50" i="4"/>
  <c r="K50" i="4" s="1"/>
  <c r="L49" i="4"/>
  <c r="M49" i="4" s="1"/>
  <c r="N49" i="4" s="1"/>
  <c r="K49" i="4"/>
  <c r="J49" i="4"/>
  <c r="I49" i="4"/>
  <c r="J48" i="4"/>
  <c r="I48" i="4"/>
  <c r="L48" i="4" s="1"/>
  <c r="O47" i="4"/>
  <c r="M47" i="4"/>
  <c r="N47" i="4" s="1"/>
  <c r="L47" i="4"/>
  <c r="K47" i="4"/>
  <c r="I47" i="4"/>
  <c r="J47" i="4" s="1"/>
  <c r="I46" i="4"/>
  <c r="J46" i="4" s="1"/>
  <c r="K45" i="4"/>
  <c r="J45" i="4"/>
  <c r="I45" i="4"/>
  <c r="L45" i="4" s="1"/>
  <c r="L44" i="4"/>
  <c r="O44" i="4" s="1"/>
  <c r="K44" i="4"/>
  <c r="J44" i="4"/>
  <c r="I44" i="4"/>
  <c r="K43" i="4"/>
  <c r="J43" i="4"/>
  <c r="I43" i="4"/>
  <c r="L43" i="4" s="1"/>
  <c r="M42" i="4"/>
  <c r="N42" i="4" s="1"/>
  <c r="L42" i="4"/>
  <c r="O42" i="4" s="1"/>
  <c r="K42" i="4"/>
  <c r="I42" i="4"/>
  <c r="J42" i="4" s="1"/>
  <c r="I41" i="4"/>
  <c r="L41" i="4" s="1"/>
  <c r="L40" i="4"/>
  <c r="O40" i="4" s="1"/>
  <c r="I40" i="4"/>
  <c r="K40" i="4" s="1"/>
  <c r="K39" i="4"/>
  <c r="J39" i="4"/>
  <c r="I39" i="4"/>
  <c r="L39" i="4" s="1"/>
  <c r="L38" i="4"/>
  <c r="O38" i="4" s="1"/>
  <c r="K38" i="4"/>
  <c r="I38" i="4"/>
  <c r="J38" i="4" s="1"/>
  <c r="I37" i="4"/>
  <c r="L37" i="4" s="1"/>
  <c r="L36" i="4"/>
  <c r="O36" i="4" s="1"/>
  <c r="K36" i="4"/>
  <c r="J36" i="4"/>
  <c r="I36" i="4"/>
  <c r="I35" i="4"/>
  <c r="L35" i="4" s="1"/>
  <c r="O34" i="4"/>
  <c r="L34" i="4"/>
  <c r="M34" i="4" s="1"/>
  <c r="N34" i="4" s="1"/>
  <c r="K34" i="4"/>
  <c r="J34" i="4"/>
  <c r="I34" i="4"/>
  <c r="I33" i="4"/>
  <c r="L33" i="4" s="1"/>
  <c r="L32" i="4"/>
  <c r="O32" i="4" s="1"/>
  <c r="K32" i="4"/>
  <c r="I32" i="4"/>
  <c r="J32" i="4" s="1"/>
  <c r="L31" i="4"/>
  <c r="O31" i="4" s="1"/>
  <c r="I31" i="4"/>
  <c r="K31" i="4" s="1"/>
  <c r="O30" i="4"/>
  <c r="L30" i="4"/>
  <c r="M30" i="4" s="1"/>
  <c r="N30" i="4" s="1"/>
  <c r="K30" i="4"/>
  <c r="J30" i="4"/>
  <c r="I30" i="4"/>
  <c r="I29" i="4"/>
  <c r="L29" i="4" s="1"/>
  <c r="I28" i="4"/>
  <c r="L28" i="4" s="1"/>
  <c r="M27" i="4"/>
  <c r="N27" i="4" s="1"/>
  <c r="L27" i="4"/>
  <c r="O27" i="4" s="1"/>
  <c r="K27" i="4"/>
  <c r="I27" i="4"/>
  <c r="J27" i="4" s="1"/>
  <c r="I26" i="4"/>
  <c r="L26" i="4" s="1"/>
  <c r="L25" i="4"/>
  <c r="M25" i="4" s="1"/>
  <c r="N25" i="4" s="1"/>
  <c r="K25" i="4"/>
  <c r="J25" i="4"/>
  <c r="I25" i="4"/>
  <c r="J24" i="4"/>
  <c r="I24" i="4"/>
  <c r="L24" i="4" s="1"/>
  <c r="O23" i="4"/>
  <c r="M23" i="4"/>
  <c r="N23" i="4" s="1"/>
  <c r="L23" i="4"/>
  <c r="K23" i="4"/>
  <c r="I23" i="4"/>
  <c r="J23" i="4" s="1"/>
  <c r="I22" i="4"/>
  <c r="J22" i="4" s="1"/>
  <c r="K21" i="4"/>
  <c r="J21" i="4"/>
  <c r="I21" i="4"/>
  <c r="L21" i="4" s="1"/>
  <c r="L20" i="4"/>
  <c r="O20" i="4" s="1"/>
  <c r="K20" i="4"/>
  <c r="J20" i="4"/>
  <c r="I20" i="4"/>
  <c r="K19" i="4"/>
  <c r="J19" i="4"/>
  <c r="I19" i="4"/>
  <c r="L19" i="4" s="1"/>
  <c r="M18" i="4"/>
  <c r="N18" i="4" s="1"/>
  <c r="L18" i="4"/>
  <c r="O18" i="4" s="1"/>
  <c r="K18" i="4"/>
  <c r="I18" i="4"/>
  <c r="J18" i="4" s="1"/>
  <c r="I17" i="4"/>
  <c r="L17" i="4" s="1"/>
  <c r="L16" i="4"/>
  <c r="O16" i="4" s="1"/>
  <c r="I16" i="4"/>
  <c r="K16" i="4" s="1"/>
  <c r="K15" i="4"/>
  <c r="J15" i="4"/>
  <c r="I15" i="4"/>
  <c r="L15" i="4" s="1"/>
  <c r="L14" i="4"/>
  <c r="O14" i="4" s="1"/>
  <c r="K14" i="4"/>
  <c r="I14" i="4"/>
  <c r="J14" i="4" s="1"/>
  <c r="I13" i="4"/>
  <c r="L13" i="4" s="1"/>
  <c r="L12" i="4"/>
  <c r="O12" i="4" s="1"/>
  <c r="K12" i="4"/>
  <c r="J12" i="4"/>
  <c r="I12" i="4"/>
  <c r="I11" i="4"/>
  <c r="L11" i="4" s="1"/>
  <c r="O10" i="4"/>
  <c r="L10" i="4"/>
  <c r="M10" i="4" s="1"/>
  <c r="N10" i="4" s="1"/>
  <c r="K10" i="4"/>
  <c r="J10" i="4"/>
  <c r="I10" i="4"/>
  <c r="I9" i="4"/>
  <c r="L9" i="4" s="1"/>
  <c r="I8" i="4"/>
  <c r="L8" i="4" s="1"/>
  <c r="M7" i="4"/>
  <c r="N7" i="4" s="1"/>
  <c r="L7" i="4"/>
  <c r="O7" i="4" s="1"/>
  <c r="I7" i="4"/>
  <c r="K7" i="4" s="1"/>
  <c r="L6" i="4"/>
  <c r="K6" i="4"/>
  <c r="J6" i="4"/>
  <c r="I6" i="4"/>
  <c r="E18" i="3"/>
  <c r="F16" i="3"/>
  <c r="E16" i="3"/>
  <c r="F15" i="3"/>
  <c r="E15" i="3"/>
  <c r="F14" i="3"/>
  <c r="E14" i="3"/>
  <c r="F13" i="3"/>
  <c r="E13" i="3"/>
  <c r="F12" i="3"/>
  <c r="E12" i="3"/>
  <c r="F11" i="3"/>
  <c r="E11" i="3"/>
  <c r="F10" i="3"/>
  <c r="E10" i="3"/>
  <c r="F9" i="3"/>
  <c r="E9" i="3"/>
  <c r="F8" i="3"/>
  <c r="E8" i="3"/>
  <c r="F7" i="3"/>
  <c r="E7" i="3"/>
  <c r="F6" i="3"/>
  <c r="E6" i="3"/>
  <c r="F5" i="3"/>
  <c r="E5" i="3"/>
  <c r="E20" i="3" s="1"/>
  <c r="B45" i="2"/>
  <c r="B44" i="2"/>
  <c r="B43" i="2"/>
  <c r="B42" i="2"/>
  <c r="B41" i="2"/>
  <c r="B40" i="2"/>
  <c r="B39" i="2"/>
  <c r="B38" i="2"/>
  <c r="B37" i="2"/>
  <c r="B22" i="2"/>
  <c r="B17" i="2"/>
  <c r="B18" i="2" s="1"/>
  <c r="B15" i="2"/>
  <c r="B14" i="2"/>
  <c r="B13" i="2"/>
  <c r="B10" i="2"/>
  <c r="O63" i="5" l="1"/>
  <c r="M63" i="5"/>
  <c r="N63" i="5" s="1"/>
  <c r="O46" i="5"/>
  <c r="M46" i="5"/>
  <c r="N46" i="5" s="1"/>
  <c r="O37" i="5"/>
  <c r="M37" i="5"/>
  <c r="N37" i="5" s="1"/>
  <c r="O21" i="5"/>
  <c r="M21" i="5"/>
  <c r="N21" i="5" s="1"/>
  <c r="O48" i="5"/>
  <c r="M48" i="5"/>
  <c r="N48" i="5" s="1"/>
  <c r="O61" i="4"/>
  <c r="M61" i="4"/>
  <c r="N61" i="4" s="1"/>
  <c r="O59" i="4"/>
  <c r="M59" i="4"/>
  <c r="N59" i="4" s="1"/>
  <c r="L7" i="5"/>
  <c r="M67" i="5"/>
  <c r="N67" i="5" s="1"/>
  <c r="O67" i="5"/>
  <c r="O72" i="5"/>
  <c r="M72" i="5"/>
  <c r="N72" i="5" s="1"/>
  <c r="O15" i="4"/>
  <c r="M15" i="4"/>
  <c r="N15" i="4" s="1"/>
  <c r="O55" i="5"/>
  <c r="M55" i="5"/>
  <c r="N55" i="5" s="1"/>
  <c r="O24" i="4"/>
  <c r="M24" i="4"/>
  <c r="N24" i="4" s="1"/>
  <c r="M19" i="5"/>
  <c r="N19" i="5" s="1"/>
  <c r="O19" i="5"/>
  <c r="M74" i="5"/>
  <c r="N74" i="5" s="1"/>
  <c r="O74" i="5"/>
  <c r="O85" i="5"/>
  <c r="M85" i="5"/>
  <c r="N85" i="5" s="1"/>
  <c r="O9" i="4"/>
  <c r="M9" i="4"/>
  <c r="N9" i="4" s="1"/>
  <c r="O19" i="4"/>
  <c r="M19" i="4"/>
  <c r="N19" i="4" s="1"/>
  <c r="M50" i="5"/>
  <c r="N50" i="5" s="1"/>
  <c r="O50" i="5"/>
  <c r="O41" i="4"/>
  <c r="M41" i="4"/>
  <c r="N41" i="4" s="1"/>
  <c r="O17" i="4"/>
  <c r="M17" i="4"/>
  <c r="N17" i="4" s="1"/>
  <c r="O31" i="5"/>
  <c r="M31" i="5"/>
  <c r="N31" i="5" s="1"/>
  <c r="O26" i="4"/>
  <c r="M26" i="4"/>
  <c r="N26" i="4" s="1"/>
  <c r="O77" i="5"/>
  <c r="M77" i="5"/>
  <c r="N77" i="5" s="1"/>
  <c r="O81" i="4"/>
  <c r="M81" i="4"/>
  <c r="N81" i="4" s="1"/>
  <c r="O59" i="5"/>
  <c r="M59" i="5"/>
  <c r="N59" i="5" s="1"/>
  <c r="M43" i="5"/>
  <c r="N43" i="5" s="1"/>
  <c r="O43" i="5"/>
  <c r="O70" i="5"/>
  <c r="M70" i="5"/>
  <c r="N70" i="5" s="1"/>
  <c r="O79" i="5"/>
  <c r="M79" i="5"/>
  <c r="N79" i="5" s="1"/>
  <c r="O83" i="5"/>
  <c r="M83" i="5"/>
  <c r="N83" i="5" s="1"/>
  <c r="O39" i="5"/>
  <c r="M39" i="5"/>
  <c r="N39" i="5" s="1"/>
  <c r="M52" i="4"/>
  <c r="N52" i="4" s="1"/>
  <c r="O52" i="4"/>
  <c r="O53" i="4"/>
  <c r="M53" i="4"/>
  <c r="N53" i="4" s="1"/>
  <c r="O35" i="4"/>
  <c r="M35" i="4"/>
  <c r="N35" i="4" s="1"/>
  <c r="O57" i="5"/>
  <c r="M57" i="5"/>
  <c r="N57" i="5" s="1"/>
  <c r="O13" i="5"/>
  <c r="M13" i="5"/>
  <c r="N13" i="5" s="1"/>
  <c r="O68" i="5"/>
  <c r="M68" i="5"/>
  <c r="N68" i="5" s="1"/>
  <c r="O25" i="5"/>
  <c r="M25" i="5"/>
  <c r="N25" i="5" s="1"/>
  <c r="O39" i="4"/>
  <c r="M39" i="4"/>
  <c r="N39" i="4" s="1"/>
  <c r="O61" i="5"/>
  <c r="M61" i="5"/>
  <c r="N61" i="5" s="1"/>
  <c r="O41" i="5"/>
  <c r="M41" i="5"/>
  <c r="N41" i="5" s="1"/>
  <c r="O72" i="4"/>
  <c r="M72" i="4"/>
  <c r="N72" i="4" s="1"/>
  <c r="M28" i="4"/>
  <c r="N28" i="4" s="1"/>
  <c r="O28" i="4"/>
  <c r="O29" i="4"/>
  <c r="M29" i="4"/>
  <c r="N29" i="4" s="1"/>
  <c r="O57" i="4"/>
  <c r="M57" i="4"/>
  <c r="N57" i="4" s="1"/>
  <c r="O16" i="5"/>
  <c r="M16" i="5"/>
  <c r="N16" i="5" s="1"/>
  <c r="M76" i="4"/>
  <c r="N76" i="4" s="1"/>
  <c r="O76" i="4"/>
  <c r="O85" i="4"/>
  <c r="M85" i="4"/>
  <c r="N85" i="4" s="1"/>
  <c r="O33" i="4"/>
  <c r="M33" i="4"/>
  <c r="N33" i="4" s="1"/>
  <c r="O43" i="4"/>
  <c r="M43" i="4"/>
  <c r="N43" i="4" s="1"/>
  <c r="O8" i="5"/>
  <c r="M8" i="5"/>
  <c r="N8" i="5" s="1"/>
  <c r="O70" i="4"/>
  <c r="M70" i="4"/>
  <c r="N70" i="4" s="1"/>
  <c r="O11" i="4"/>
  <c r="M11" i="4"/>
  <c r="N11" i="4" s="1"/>
  <c r="O83" i="4"/>
  <c r="M83" i="4"/>
  <c r="N83" i="4" s="1"/>
  <c r="O48" i="4"/>
  <c r="M48" i="4"/>
  <c r="N48" i="4" s="1"/>
  <c r="O67" i="4"/>
  <c r="M67" i="4"/>
  <c r="N67" i="4" s="1"/>
  <c r="O35" i="5"/>
  <c r="M35" i="5"/>
  <c r="N35" i="5" s="1"/>
  <c r="M44" i="5"/>
  <c r="N44" i="5" s="1"/>
  <c r="O44" i="5"/>
  <c r="M69" i="4"/>
  <c r="N69" i="4" s="1"/>
  <c r="O69" i="4"/>
  <c r="O8" i="4"/>
  <c r="M8" i="4"/>
  <c r="N8" i="4" s="1"/>
  <c r="O63" i="4"/>
  <c r="M63" i="4"/>
  <c r="N63" i="4" s="1"/>
  <c r="O10" i="5"/>
  <c r="M10" i="5"/>
  <c r="N10" i="5" s="1"/>
  <c r="O12" i="5"/>
  <c r="M12" i="5"/>
  <c r="N12" i="5" s="1"/>
  <c r="O37" i="4"/>
  <c r="M37" i="4"/>
  <c r="N37" i="4" s="1"/>
  <c r="O33" i="5"/>
  <c r="M33" i="5"/>
  <c r="N33" i="5" s="1"/>
  <c r="O69" i="5"/>
  <c r="M69" i="5"/>
  <c r="N69" i="5" s="1"/>
  <c r="L24" i="5"/>
  <c r="M21" i="4"/>
  <c r="N21" i="4" s="1"/>
  <c r="O21" i="4"/>
  <c r="M26" i="5"/>
  <c r="N26" i="5" s="1"/>
  <c r="O26" i="5"/>
  <c r="O17" i="5"/>
  <c r="M17" i="5"/>
  <c r="N17" i="5" s="1"/>
  <c r="O65" i="5"/>
  <c r="M65" i="5"/>
  <c r="N65" i="5" s="1"/>
  <c r="M45" i="4"/>
  <c r="N45" i="4" s="1"/>
  <c r="O45" i="4"/>
  <c r="O65" i="4"/>
  <c r="M65" i="4"/>
  <c r="N65" i="4" s="1"/>
  <c r="O13" i="4"/>
  <c r="M13" i="4"/>
  <c r="N13" i="4" s="1"/>
  <c r="O81" i="5"/>
  <c r="M81" i="5"/>
  <c r="N81" i="5" s="1"/>
  <c r="J8" i="4"/>
  <c r="J86" i="4" s="1"/>
  <c r="B6" i="2" s="1"/>
  <c r="G5" i="2" s="1"/>
  <c r="J6" i="5"/>
  <c r="K8" i="6"/>
  <c r="K10" i="6" s="1"/>
  <c r="B25" i="2" s="1"/>
  <c r="J70" i="4"/>
  <c r="M73" i="4"/>
  <c r="N73" i="4" s="1"/>
  <c r="J20" i="5"/>
  <c r="L20" i="5" s="1"/>
  <c r="M23" i="5"/>
  <c r="N23" i="5" s="1"/>
  <c r="J44" i="5"/>
  <c r="M47" i="5"/>
  <c r="N47" i="5" s="1"/>
  <c r="J68" i="5"/>
  <c r="K22" i="4"/>
  <c r="J29" i="4"/>
  <c r="M32" i="4"/>
  <c r="N32" i="4" s="1"/>
  <c r="K46" i="4"/>
  <c r="J53" i="4"/>
  <c r="M56" i="4"/>
  <c r="N56" i="4" s="1"/>
  <c r="K70" i="4"/>
  <c r="J77" i="4"/>
  <c r="K20" i="5"/>
  <c r="J27" i="5"/>
  <c r="K44" i="5"/>
  <c r="J51" i="5"/>
  <c r="K68" i="5"/>
  <c r="J75" i="5"/>
  <c r="L22" i="4"/>
  <c r="O25" i="4"/>
  <c r="K29" i="4"/>
  <c r="L46" i="4"/>
  <c r="O49" i="4"/>
  <c r="K53" i="4"/>
  <c r="K8" i="4"/>
  <c r="K86" i="4" s="1"/>
  <c r="B7" i="2" s="1"/>
  <c r="G6" i="2" s="1"/>
  <c r="J26" i="4"/>
  <c r="J74" i="4"/>
  <c r="J24" i="5"/>
  <c r="J48" i="5"/>
  <c r="M51" i="5"/>
  <c r="N51" i="5" s="1"/>
  <c r="J72" i="5"/>
  <c r="M75" i="5"/>
  <c r="N75" i="5" s="1"/>
  <c r="M12" i="4"/>
  <c r="N12" i="4" s="1"/>
  <c r="J33" i="4"/>
  <c r="M84" i="4"/>
  <c r="N84" i="4" s="1"/>
  <c r="K24" i="5"/>
  <c r="J31" i="5"/>
  <c r="K48" i="5"/>
  <c r="J55" i="5"/>
  <c r="M58" i="5"/>
  <c r="N58" i="5" s="1"/>
  <c r="K72" i="5"/>
  <c r="H10" i="6"/>
  <c r="K6" i="6" s="1"/>
  <c r="J50" i="4"/>
  <c r="E19" i="3"/>
  <c r="J9" i="4"/>
  <c r="K26" i="4"/>
  <c r="M36" i="4"/>
  <c r="N36" i="4" s="1"/>
  <c r="J79" i="5"/>
  <c r="K9" i="4"/>
  <c r="J16" i="4"/>
  <c r="K33" i="4"/>
  <c r="J40" i="4"/>
  <c r="L50" i="4"/>
  <c r="K57" i="4"/>
  <c r="J64" i="4"/>
  <c r="L74" i="4"/>
  <c r="O77" i="4"/>
  <c r="K81" i="4"/>
  <c r="K7" i="5"/>
  <c r="J14" i="5"/>
  <c r="L14" i="5" s="1"/>
  <c r="O27" i="5"/>
  <c r="K31" i="5"/>
  <c r="J38" i="5"/>
  <c r="K55" i="5"/>
  <c r="J62" i="5"/>
  <c r="K79" i="5"/>
  <c r="J57" i="4"/>
  <c r="M60" i="4"/>
  <c r="N60" i="4" s="1"/>
  <c r="J81" i="4"/>
  <c r="J7" i="5"/>
  <c r="M34" i="5"/>
  <c r="N34" i="5" s="1"/>
  <c r="M82" i="5"/>
  <c r="N82" i="5" s="1"/>
  <c r="J69" i="5"/>
  <c r="J13" i="4"/>
  <c r="M16" i="4"/>
  <c r="N16" i="4" s="1"/>
  <c r="J37" i="4"/>
  <c r="M40" i="4"/>
  <c r="N40" i="4" s="1"/>
  <c r="J61" i="4"/>
  <c r="M64" i="4"/>
  <c r="N64" i="4" s="1"/>
  <c r="J85" i="4"/>
  <c r="J11" i="5"/>
  <c r="J35" i="5"/>
  <c r="M38" i="5"/>
  <c r="N38" i="5" s="1"/>
  <c r="J59" i="5"/>
  <c r="M62" i="5"/>
  <c r="N62" i="5" s="1"/>
  <c r="J83" i="5"/>
  <c r="K13" i="4"/>
  <c r="K37" i="4"/>
  <c r="K61" i="4"/>
  <c r="K85" i="4"/>
  <c r="K11" i="5"/>
  <c r="L11" i="5" s="1"/>
  <c r="K35" i="5"/>
  <c r="K59" i="5"/>
  <c r="K83" i="5"/>
  <c r="M6" i="4"/>
  <c r="O6" i="4"/>
  <c r="J17" i="4"/>
  <c r="M20" i="4"/>
  <c r="N20" i="4" s="1"/>
  <c r="J41" i="4"/>
  <c r="M44" i="4"/>
  <c r="N44" i="4" s="1"/>
  <c r="J65" i="4"/>
  <c r="M68" i="4"/>
  <c r="N68" i="4" s="1"/>
  <c r="J15" i="5"/>
  <c r="M18" i="5"/>
  <c r="N18" i="5" s="1"/>
  <c r="J39" i="5"/>
  <c r="M42" i="5"/>
  <c r="N42" i="5" s="1"/>
  <c r="J63" i="5"/>
  <c r="M66" i="5"/>
  <c r="N66" i="5" s="1"/>
  <c r="K17" i="4"/>
  <c r="K41" i="4"/>
  <c r="K65" i="4"/>
  <c r="K15" i="5"/>
  <c r="L15" i="5" s="1"/>
  <c r="K39" i="5"/>
  <c r="K63" i="5"/>
  <c r="K24" i="4"/>
  <c r="J31" i="4"/>
  <c r="K48" i="4"/>
  <c r="J55" i="4"/>
  <c r="K72" i="4"/>
  <c r="J79" i="4"/>
  <c r="I86" i="4"/>
  <c r="B16" i="2" s="1"/>
  <c r="K22" i="5"/>
  <c r="L22" i="5" s="1"/>
  <c r="J29" i="5"/>
  <c r="K46" i="5"/>
  <c r="J53" i="5"/>
  <c r="K70" i="5"/>
  <c r="J77" i="5"/>
  <c r="M80" i="5"/>
  <c r="N80" i="5" s="1"/>
  <c r="J7" i="4"/>
  <c r="K77" i="5"/>
  <c r="J28" i="4"/>
  <c r="M31" i="4"/>
  <c r="N31" i="4" s="1"/>
  <c r="J52" i="4"/>
  <c r="M55" i="4"/>
  <c r="N55" i="4" s="1"/>
  <c r="J76" i="4"/>
  <c r="M79" i="4"/>
  <c r="N79" i="4" s="1"/>
  <c r="J26" i="5"/>
  <c r="M29" i="5"/>
  <c r="N29" i="5" s="1"/>
  <c r="J50" i="5"/>
  <c r="M53" i="5"/>
  <c r="N53" i="5" s="1"/>
  <c r="J74" i="5"/>
  <c r="J11" i="4"/>
  <c r="M14" i="4"/>
  <c r="N14" i="4" s="1"/>
  <c r="K28" i="4"/>
  <c r="J35" i="4"/>
  <c r="M38" i="4"/>
  <c r="N38" i="4" s="1"/>
  <c r="K52" i="4"/>
  <c r="J59" i="4"/>
  <c r="M62" i="4"/>
  <c r="N62" i="4" s="1"/>
  <c r="K76" i="4"/>
  <c r="J83" i="4"/>
  <c r="J9" i="5"/>
  <c r="K26" i="5"/>
  <c r="J33" i="5"/>
  <c r="M36" i="5"/>
  <c r="N36" i="5" s="1"/>
  <c r="K50" i="5"/>
  <c r="J57" i="5"/>
  <c r="M60" i="5"/>
  <c r="N60" i="5" s="1"/>
  <c r="K74" i="5"/>
  <c r="J81" i="5"/>
  <c r="M84" i="5"/>
  <c r="N84" i="5" s="1"/>
  <c r="K11" i="4"/>
  <c r="K35" i="4"/>
  <c r="K59" i="4"/>
  <c r="K83" i="4"/>
  <c r="K9" i="5"/>
  <c r="L9" i="5" s="1"/>
  <c r="K33" i="5"/>
  <c r="K57" i="5"/>
  <c r="K81" i="5"/>
  <c r="O22" i="5" l="1"/>
  <c r="M22" i="5"/>
  <c r="N22" i="5" s="1"/>
  <c r="O9" i="5"/>
  <c r="M9" i="5"/>
  <c r="N9" i="5" s="1"/>
  <c r="O11" i="5"/>
  <c r="M11" i="5"/>
  <c r="N11" i="5" s="1"/>
  <c r="O20" i="5"/>
  <c r="M20" i="5"/>
  <c r="N20" i="5" s="1"/>
  <c r="O15" i="5"/>
  <c r="M15" i="5"/>
  <c r="N15" i="5" s="1"/>
  <c r="O24" i="5"/>
  <c r="M24" i="5"/>
  <c r="N24" i="5" s="1"/>
  <c r="K9" i="6"/>
  <c r="B23" i="2" s="1"/>
  <c r="K86" i="5"/>
  <c r="O22" i="4"/>
  <c r="B29" i="2" s="1"/>
  <c r="M22" i="4"/>
  <c r="N22" i="4" s="1"/>
  <c r="L86" i="4"/>
  <c r="B5" i="2" s="1"/>
  <c r="O46" i="4"/>
  <c r="M46" i="4"/>
  <c r="N46" i="4" s="1"/>
  <c r="O7" i="5"/>
  <c r="M7" i="5"/>
  <c r="N7" i="5" s="1"/>
  <c r="J86" i="5"/>
  <c r="L6" i="5"/>
  <c r="O14" i="5"/>
  <c r="M14" i="5"/>
  <c r="N14" i="5" s="1"/>
  <c r="O74" i="4"/>
  <c r="M74" i="4"/>
  <c r="N74" i="4" s="1"/>
  <c r="N6" i="4"/>
  <c r="O50" i="4"/>
  <c r="M50" i="4"/>
  <c r="N50" i="4" s="1"/>
  <c r="A29" i="2" l="1"/>
  <c r="C29" i="2"/>
  <c r="B8" i="2"/>
  <c r="B21" i="2"/>
  <c r="B24" i="2" s="1"/>
  <c r="B30" i="2"/>
  <c r="N86" i="4"/>
  <c r="B32" i="2"/>
  <c r="B33" i="2"/>
  <c r="B31" i="2"/>
  <c r="M86" i="4"/>
  <c r="B9" i="2" s="1"/>
  <c r="L86" i="5"/>
  <c r="O6" i="5"/>
  <c r="M6" i="5"/>
  <c r="M86" i="5" l="1"/>
  <c r="N6" i="5"/>
  <c r="N86" i="5" s="1"/>
  <c r="C33" i="2"/>
  <c r="A33" i="2"/>
  <c r="C31" i="2"/>
  <c r="A31" i="2"/>
  <c r="C30" i="2"/>
  <c r="A30" i="2"/>
  <c r="C32" i="2"/>
  <c r="A3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G5" authorId="0" shapeId="0" xr:uid="{00000000-0006-0000-0300-000001000000}">
      <text>
        <r>
          <rPr>
            <sz val="10"/>
            <rFont val="Arial"/>
            <family val="2"/>
          </rPr>
          <t>Would you need this running during a power outage? Feeds battery sizing (Chapter 5).</t>
        </r>
      </text>
    </comment>
    <comment ref="H5" authorId="0" shapeId="0" xr:uid="{00000000-0006-0000-0300-000002000000}">
      <text>
        <r>
          <rPr>
            <sz val="10"/>
            <rFont val="Arial"/>
            <family val="2"/>
          </rPr>
          <t>Motors and compressors (pumps, fridges, aircons, gate motors) draw several times their running power when starting.</t>
        </r>
      </text>
    </comment>
    <comment ref="M5" authorId="0" shapeId="0" xr:uid="{00000000-0006-0000-0300-000003000000}">
      <text>
        <r>
          <rPr>
            <sz val="10"/>
            <rFont val="Arial"/>
            <family val="2"/>
          </rPr>
          <t>kWh/day × 30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G5" authorId="0" shapeId="0" xr:uid="{00000000-0006-0000-0400-000001000000}">
      <text>
        <r>
          <rPr>
            <sz val="10"/>
            <rFont val="Arial"/>
            <family val="2"/>
          </rPr>
          <t>Would you need this running during a power outage? Feeds battery sizing (Chapter 5).</t>
        </r>
      </text>
    </comment>
    <comment ref="H5" authorId="0" shapeId="0" xr:uid="{00000000-0006-0000-0400-000002000000}">
      <text>
        <r>
          <rPr>
            <sz val="10"/>
            <rFont val="Arial"/>
            <family val="2"/>
          </rPr>
          <t>Motors and compressors (pumps, fridges, aircons, gate motors) draw several times their running power when starting.</t>
        </r>
      </text>
    </comment>
    <comment ref="M5" authorId="0" shapeId="0" xr:uid="{00000000-0006-0000-0400-000003000000}">
      <text>
        <r>
          <rPr>
            <sz val="10"/>
            <rFont val="Arial"/>
            <family val="2"/>
          </rPr>
          <t>kWh/day × 30</t>
        </r>
      </text>
    </comment>
  </commentList>
</comments>
</file>

<file path=xl/sharedStrings.xml><?xml version="1.0" encoding="utf-8"?>
<sst xmlns="http://schemas.openxmlformats.org/spreadsheetml/2006/main" count="320" uniqueCount="218">
  <si>
    <t>Home Energy Load Audit</t>
  </si>
  <si>
    <t>Free companion tool to Chapter 1: Know Your Usage</t>
  </si>
  <si>
    <t>Your settings</t>
  </si>
  <si>
    <t>Price per kWh (all-in, from your bill)</t>
  </si>
  <si>
    <t>Optional. Total energy charges ÷ kWh on a recent bill. Leave blank to hide costs.</t>
  </si>
  <si>
    <t>Currency (label only)</t>
  </si>
  <si>
    <t>e.g. R, $, €, £, KSh — used in labels only</t>
  </si>
  <si>
    <t>Meter type</t>
  </si>
  <si>
    <t>Counts up</t>
  </si>
  <si>
    <t>'Counts up' for normal meters; 'Counts down' for prepaid meters showing units remaining</t>
  </si>
  <si>
    <t>Daytime (solar) window</t>
  </si>
  <si>
    <t>08:00 – 16:00</t>
  </si>
  <si>
    <t>For reference: take morning and afternoon meter readings at these times</t>
  </si>
  <si>
    <t>How to use this workbook</t>
  </si>
  <si>
    <t>1. Bill History: enter the last 12 months from your electricity bills (or prepaid purchase history).</t>
  </si>
  <si>
    <t>2. Load Audit: walk the house room by room and list every appliance. See 'Example Audit' for a filled-in household.</t>
  </si>
  <si>
    <t>3. Typical Wattages: use it when you can't find an appliance's rating label.</t>
  </si>
  <si>
    <t>4. Meter Log: read your meter twice a day (start and end of the daytime window) for 2–4 weeks.</t>
  </si>
  <si>
    <t>5. Summary: your totals, day/night split, biggest users, energy by room, and a cross-check of audit vs bills vs meter.</t>
  </si>
  <si>
    <t>Colour key</t>
  </si>
  <si>
    <t>Yellow cells, blue text</t>
  </si>
  <si>
    <t>You type here</t>
  </si>
  <si>
    <t>Grey cells</t>
  </si>
  <si>
    <t>Calculated — don't overwrite</t>
  </si>
  <si>
    <t>All appliance wattages and hours are estimates. Check rating labels or use a plug-in energy meter for best results.</t>
  </si>
  <si>
    <t>Summary</t>
  </si>
  <si>
    <t>Calculated from Load Audit, Bill History and Meter Log — nothing to type here</t>
  </si>
  <si>
    <t>Your usage (from the audit)</t>
  </si>
  <si>
    <t>Split</t>
  </si>
  <si>
    <t>Total energy per day (kWh)</t>
  </si>
  <si>
    <t>Daytime</t>
  </si>
  <si>
    <t xml:space="preserve">  Daytime (kWh)</t>
  </si>
  <si>
    <t>Covered directly by panels → Chapter 3</t>
  </si>
  <si>
    <t>Night-time</t>
  </si>
  <si>
    <t xml:space="preserve">  Night-time (kWh)</t>
  </si>
  <si>
    <t>Needs battery or grid → Chapter 5</t>
  </si>
  <si>
    <t xml:space="preserve">  Daytime share</t>
  </si>
  <si>
    <t>Energy per month (kWh)</t>
  </si>
  <si>
    <t>Estimated cost per month</t>
  </si>
  <si>
    <t>Uses your price per kWh on Start Here</t>
  </si>
  <si>
    <t>Backup and inverter pointers</t>
  </si>
  <si>
    <t>Essential loads, whole day (kWh)</t>
  </si>
  <si>
    <t>Energy to keep essentials running for 24 h</t>
  </si>
  <si>
    <t>Essential loads, night-time only (kWh)</t>
  </si>
  <si>
    <t>Starting point for battery size → Chapter 5</t>
  </si>
  <si>
    <t>Essential loads, running together (W)</t>
  </si>
  <si>
    <t>If every essential item ran at once</t>
  </si>
  <si>
    <t>Everything switched on at once (W)</t>
  </si>
  <si>
    <t>Never happens in practice; real peak is lower → Chapter 4</t>
  </si>
  <si>
    <t>Number of surge / motor loads</t>
  </si>
  <si>
    <t>Largest surge load, running power (W)</t>
  </si>
  <si>
    <t>Can draw 2–3× this (or more) at start-up</t>
  </si>
  <si>
    <t>Cross-check: three ways to measure kWh/day</t>
  </si>
  <si>
    <t>Audit estimate</t>
  </si>
  <si>
    <t>Bills (12-month average)</t>
  </si>
  <si>
    <t>Meter log (measured)</t>
  </si>
  <si>
    <t>Audit vs bills difference</t>
  </si>
  <si>
    <t>Within ±20% is good. Much lower? Something is missing.</t>
  </si>
  <si>
    <t>Measured daytime share (meter)</t>
  </si>
  <si>
    <t>Trust this over the audit's split</t>
  </si>
  <si>
    <t>Your 5 biggest users</t>
  </si>
  <si>
    <t>Appliance</t>
  </si>
  <si>
    <t>kWh / day</t>
  </si>
  <si>
    <t>Share of total</t>
  </si>
  <si>
    <t>Energy by room</t>
  </si>
  <si>
    <t>Room</t>
  </si>
  <si>
    <t>Kitchen</t>
  </si>
  <si>
    <t>Lounge / living</t>
  </si>
  <si>
    <t>Bedrooms</t>
  </si>
  <si>
    <t>Bathrooms</t>
  </si>
  <si>
    <t>Laundry</t>
  </si>
  <si>
    <t>Office</t>
  </si>
  <si>
    <t>Outdoor / pool</t>
  </si>
  <si>
    <t>Garage / workshop</t>
  </si>
  <si>
    <t>Other</t>
  </si>
  <si>
    <t>Bill History</t>
  </si>
  <si>
    <t>Last 12 months from your bills or prepaid purchase history</t>
  </si>
  <si>
    <t>Month</t>
  </si>
  <si>
    <t>Days in billing period</t>
  </si>
  <si>
    <t>kWh used</t>
  </si>
  <si>
    <t>Total amount paid</t>
  </si>
  <si>
    <t>kWh per day</t>
  </si>
  <si>
    <t>Effective price per kWh</t>
  </si>
  <si>
    <t>Average kWh/day</t>
  </si>
  <si>
    <t>Lowest month (kWh/day)</t>
  </si>
  <si>
    <t>Highest month (kWh/day)</t>
  </si>
  <si>
    <t>Load Audit</t>
  </si>
  <si>
    <t>Your home, appliance by appliance — see 'Example Audit' for a filled-in household</t>
  </si>
  <si>
    <t>Fill in the yellow columns. Hours are average hours of actual running per day, split between daytime and night-time.</t>
  </si>
  <si>
    <t>Qty</t>
  </si>
  <si>
    <t>Power each (W)</t>
  </si>
  <si>
    <t>Day hours / day</t>
  </si>
  <si>
    <t>Night hours / day</t>
  </si>
  <si>
    <t>Essential in an outage? (Y/N)</t>
  </si>
  <si>
    <t>Surge / motor load? (Y/N)</t>
  </si>
  <si>
    <t>Total power (W)</t>
  </si>
  <si>
    <t>Day kWh / day</t>
  </si>
  <si>
    <t>Night kWh / day</t>
  </si>
  <si>
    <t>Total kWh / day</t>
  </si>
  <si>
    <t>kWh / month</t>
  </si>
  <si>
    <t>Cost / month</t>
  </si>
  <si>
    <t>rank helper</t>
  </si>
  <si>
    <t>TOTAL</t>
  </si>
  <si>
    <t>Example Audit</t>
  </si>
  <si>
    <t>A worked example: family of four, electric water heater, pool — from Chapter 1</t>
  </si>
  <si>
    <t>Electric water heater (element)</t>
  </si>
  <si>
    <t>N</t>
  </si>
  <si>
    <t>Pool pump</t>
  </si>
  <si>
    <t>Y</t>
  </si>
  <si>
    <t>Fridge-freezer (compressor running)</t>
  </si>
  <si>
    <t>Oven</t>
  </si>
  <si>
    <t>Dishwasher</t>
  </si>
  <si>
    <t>Tumble dryer</t>
  </si>
  <si>
    <t>Kettle</t>
  </si>
  <si>
    <t>Laptop + monitor</t>
  </si>
  <si>
    <t>TV + decoder</t>
  </si>
  <si>
    <t>Washing machine</t>
  </si>
  <si>
    <t>Standby loads (various)</t>
  </si>
  <si>
    <t>LED downlights</t>
  </si>
  <si>
    <t>Security lights (LED)</t>
  </si>
  <si>
    <t>Hair dryer</t>
  </si>
  <si>
    <t>Alarm system</t>
  </si>
  <si>
    <t>Microwave</t>
  </si>
  <si>
    <t>Wi-Fi router + fibre box</t>
  </si>
  <si>
    <t>LED lights</t>
  </si>
  <si>
    <t>Gate motor</t>
  </si>
  <si>
    <t>Phone chargers</t>
  </si>
  <si>
    <t>Meter Log</t>
  </si>
  <si>
    <t>Two readings a day: start and end of your daytime window</t>
  </si>
  <si>
    <t>Prepaid? Set Meter type to 'Counts down' on Start Here, and enter any units you load in the top-up columns.</t>
  </si>
  <si>
    <t>Date</t>
  </si>
  <si>
    <t>Morning reading (kWh)</t>
  </si>
  <si>
    <t>Afternoon reading (kWh)</t>
  </si>
  <si>
    <t>Prepaid top-up: morning→afternoon</t>
  </si>
  <si>
    <t>Prepaid top-up: afternoon→next morning</t>
  </si>
  <si>
    <t>Daytime use (kWh)</t>
  </si>
  <si>
    <t>Night-time use (kWh)</t>
  </si>
  <si>
    <t>Total day (kWh)</t>
  </si>
  <si>
    <t>Measured averages</t>
  </si>
  <si>
    <t>Days with full data</t>
  </si>
  <si>
    <t>Avg daytime kWh</t>
  </si>
  <si>
    <t>Avg night-time kWh</t>
  </si>
  <si>
    <t>Avg total kWh/day</t>
  </si>
  <si>
    <t>Daytime share</t>
  </si>
  <si>
    <t>Typical Wattages</t>
  </si>
  <si>
    <t>General estimates only — your appliance's rating label always wins</t>
  </si>
  <si>
    <t>Typical power (W)</t>
  </si>
  <si>
    <t>Typical running hours/day</t>
  </si>
  <si>
    <t>Notes</t>
  </si>
  <si>
    <t>Electric water heater element</t>
  </si>
  <si>
    <t>2000–4000</t>
  </si>
  <si>
    <t>2–4</t>
  </si>
  <si>
    <t>Element switches on and off; count heating time only</t>
  </si>
  <si>
    <t>1800–3000</t>
  </si>
  <si>
    <t>0.2–0.5</t>
  </si>
  <si>
    <t>Big power, short time</t>
  </si>
  <si>
    <t>2000–3500</t>
  </si>
  <si>
    <t>0.5–1</t>
  </si>
  <si>
    <t>Cycles once up to temperature</t>
  </si>
  <si>
    <t>Stove plate (each)</t>
  </si>
  <si>
    <t>1000–2000</t>
  </si>
  <si>
    <t>0.3–1</t>
  </si>
  <si>
    <t>800–1500</t>
  </si>
  <si>
    <t>0.1–0.3</t>
  </si>
  <si>
    <t>Toaster</t>
  </si>
  <si>
    <t>800–1200</t>
  </si>
  <si>
    <t>0.1</t>
  </si>
  <si>
    <t>Fridge-freezer</t>
  </si>
  <si>
    <t>100–250 (running)</t>
  </si>
  <si>
    <t>6–10 of running</t>
  </si>
  <si>
    <t>Compressor runs ~⅓ of the time; surge load</t>
  </si>
  <si>
    <t>Chest freezer</t>
  </si>
  <si>
    <t>80–150 (running)</t>
  </si>
  <si>
    <t>Surge load</t>
  </si>
  <si>
    <t>1200–2400</t>
  </si>
  <si>
    <t>0.7–1 per cycle</t>
  </si>
  <si>
    <t>Most energy goes to heating water</t>
  </si>
  <si>
    <t>400–2200</t>
  </si>
  <si>
    <t>0.5–1 per cycle</t>
  </si>
  <si>
    <t>Hot washes use far more; surge load</t>
  </si>
  <si>
    <t>2000–3000</t>
  </si>
  <si>
    <t>Iron</t>
  </si>
  <si>
    <t>1000–2400</t>
  </si>
  <si>
    <t>1200–2200</t>
  </si>
  <si>
    <t>LED bulb / downlight</t>
  </si>
  <si>
    <t>5–12</t>
  </si>
  <si>
    <t>3–6</t>
  </si>
  <si>
    <t>Old halogen downlight: ~50 W</t>
  </si>
  <si>
    <t>TV (LED)</t>
  </si>
  <si>
    <t>50–200</t>
  </si>
  <si>
    <t>Laptop</t>
  </si>
  <si>
    <t>30–90</t>
  </si>
  <si>
    <t>4–8</t>
  </si>
  <si>
    <t>Desktop PC + monitor</t>
  </si>
  <si>
    <t>100–400</t>
  </si>
  <si>
    <t>Wi-Fi router / fibre box</t>
  </si>
  <si>
    <t>8–20</t>
  </si>
  <si>
    <t>24</t>
  </si>
  <si>
    <t>Base load</t>
  </si>
  <si>
    <t>10–25</t>
  </si>
  <si>
    <t>Gate / garage motor</t>
  </si>
  <si>
    <t>200–500</t>
  </si>
  <si>
    <t>500–1500</t>
  </si>
  <si>
    <t>Surge load; often the biggest daytime user</t>
  </si>
  <si>
    <t>Borehole / well pump</t>
  </si>
  <si>
    <t>750–2200</t>
  </si>
  <si>
    <t>1–4</t>
  </si>
  <si>
    <t>Air conditioner (small split)</t>
  </si>
  <si>
    <t>700–1500</t>
  </si>
  <si>
    <t>varies</t>
  </si>
  <si>
    <t>Inverter types use less; surge load</t>
  </si>
  <si>
    <t>Electric heater</t>
  </si>
  <si>
    <t>Electric blanket</t>
  </si>
  <si>
    <t>50–150</t>
  </si>
  <si>
    <t>1–2</t>
  </si>
  <si>
    <t>Phone charger</t>
  </si>
  <si>
    <t>5–20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</si>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</sst>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"/>
    <numFmt numFmtId="166" formatCode="\+0%;\-0%;0%"/>
    <numFmt numFmtId="167" formatCode="0.000"/>
    <numFmt numFmtId="168" formatCode="0.0#"/>
    <numFmt numFmtId="169" formatCode="ddd\ dd\ mmm"/>
  </numFmts>
  <fonts count="10" x14ac:knownFonts="1">
    <font>
      <sz val="11"/>
      <color theme="1"/>
      <name val="Calibri"/>
      <family val="2"/>
      <charset val="1"/>
    </font>
    <font>
      <b/>
      <sz val="16"/>
      <color rgb="FF1F5F5B"/>
      <name val="Arial"/>
      <charset val="1"/>
    </font>
    <font>
      <i/>
      <sz val="10"/>
      <color rgb="FF555555"/>
      <name val="Arial"/>
      <charset val="1"/>
    </font>
    <font>
      <b/>
      <sz val="12"/>
      <color rgb="FF1F5F5B"/>
      <name val="Arial"/>
      <charset val="1"/>
    </font>
    <font>
      <sz val="10"/>
      <name val="Arial"/>
      <charset val="1"/>
    </font>
    <font>
      <sz val="10"/>
      <color rgb="FF0000FF"/>
      <name val="Arial"/>
      <charset val="1"/>
    </font>
    <font>
      <sz val="8"/>
      <color rgb="FF999999"/>
      <name val="Arial"/>
      <charset val="1"/>
    </font>
    <font>
      <b/>
      <sz val="10"/>
      <name val="Arial"/>
      <charset val="1"/>
    </font>
    <font>
      <b/>
      <sz val="10"/>
      <color rgb="FFFFFFFF"/>
      <name val="Arial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6D5"/>
        <bgColor rgb="FFF3F5F5"/>
      </patternFill>
    </fill>
    <fill>
      <patternFill patternType="solid">
        <fgColor rgb="FFF3F5F5"/>
        <bgColor rgb="FFE3F1EF"/>
      </patternFill>
    </fill>
    <fill>
      <patternFill patternType="solid">
        <fgColor rgb="FFE3F1EF"/>
        <bgColor rgb="FFF3F5F5"/>
      </patternFill>
    </fill>
    <fill>
      <patternFill patternType="solid">
        <fgColor rgb="FF1F5F5B"/>
        <bgColor rgb="FF555555"/>
      </patternFill>
    </fill>
  </fills>
  <borders count="2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5" fillId="2" borderId="1" xfId="0" applyNumberFormat="1" applyFont="1" applyFill="1" applyBorder="1"/>
    <xf numFmtId="0" fontId="2" fillId="0" borderId="0" xfId="0" applyFont="1" applyAlignment="1">
      <alignment wrapText="1"/>
    </xf>
    <xf numFmtId="0" fontId="5" fillId="2" borderId="1" xfId="0" applyFont="1" applyFill="1" applyBorder="1"/>
    <xf numFmtId="0" fontId="5" fillId="2" borderId="0" xfId="0" applyFont="1" applyFill="1"/>
    <xf numFmtId="0" fontId="0" fillId="3" borderId="0" xfId="0" applyFill="1"/>
    <xf numFmtId="0" fontId="6" fillId="0" borderId="0" xfId="0" applyFont="1"/>
    <xf numFmtId="165" fontId="7" fillId="4" borderId="1" xfId="0" applyNumberFormat="1" applyFont="1" applyFill="1" applyBorder="1"/>
    <xf numFmtId="165" fontId="6" fillId="0" borderId="0" xfId="0" applyNumberFormat="1" applyFont="1"/>
    <xf numFmtId="9" fontId="7" fillId="4" borderId="1" xfId="0" applyNumberFormat="1" applyFont="1" applyFill="1" applyBorder="1"/>
    <xf numFmtId="3" fontId="7" fillId="4" borderId="1" xfId="0" applyNumberFormat="1" applyFont="1" applyFill="1" applyBorder="1"/>
    <xf numFmtId="4" fontId="7" fillId="4" borderId="1" xfId="0" applyNumberFormat="1" applyFont="1" applyFill="1" applyBorder="1"/>
    <xf numFmtId="1" fontId="7" fillId="4" borderId="1" xfId="0" applyNumberFormat="1" applyFont="1" applyFill="1" applyBorder="1"/>
    <xf numFmtId="166" fontId="7" fillId="4" borderId="1" xfId="0" applyNumberFormat="1" applyFont="1" applyFill="1" applyBorder="1"/>
    <xf numFmtId="0" fontId="8" fillId="5" borderId="0" xfId="0" applyFont="1" applyFill="1"/>
    <xf numFmtId="0" fontId="0" fillId="3" borderId="1" xfId="0" applyFill="1" applyBorder="1"/>
    <xf numFmtId="2" fontId="0" fillId="3" borderId="1" xfId="0" applyNumberFormat="1" applyFill="1" applyBorder="1"/>
    <xf numFmtId="9" fontId="0" fillId="3" borderId="1" xfId="0" applyNumberFormat="1" applyFill="1" applyBorder="1"/>
    <xf numFmtId="0" fontId="0" fillId="0" borderId="1" xfId="0" applyBorder="1"/>
    <xf numFmtId="165" fontId="0" fillId="3" borderId="1" xfId="0" applyNumberFormat="1" applyFill="1" applyBorder="1"/>
    <xf numFmtId="0" fontId="8" fillId="5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/>
    <xf numFmtId="4" fontId="5" fillId="2" borderId="1" xfId="0" applyNumberFormat="1" applyFont="1" applyFill="1" applyBorder="1"/>
    <xf numFmtId="165" fontId="4" fillId="3" borderId="1" xfId="0" applyNumberFormat="1" applyFont="1" applyFill="1" applyBorder="1"/>
    <xf numFmtId="167" fontId="4" fillId="3" borderId="1" xfId="0" applyNumberFormat="1" applyFont="1" applyFill="1" applyBorder="1"/>
    <xf numFmtId="0" fontId="7" fillId="0" borderId="0" xfId="0" applyFont="1"/>
    <xf numFmtId="165" fontId="7" fillId="4" borderId="0" xfId="0" applyNumberFormat="1" applyFont="1" applyFill="1"/>
    <xf numFmtId="168" fontId="5" fillId="2" borderId="1" xfId="0" applyNumberFormat="1" applyFont="1" applyFill="1" applyBorder="1"/>
    <xf numFmtId="3" fontId="4" fillId="3" borderId="1" xfId="0" applyNumberFormat="1" applyFont="1" applyFill="1" applyBorder="1"/>
    <xf numFmtId="2" fontId="4" fillId="3" borderId="1" xfId="0" applyNumberFormat="1" applyFont="1" applyFill="1" applyBorder="1"/>
    <xf numFmtId="4" fontId="4" fillId="3" borderId="1" xfId="0" applyNumberFormat="1" applyFont="1" applyFill="1" applyBorder="1"/>
    <xf numFmtId="0" fontId="4" fillId="3" borderId="1" xfId="0" applyFont="1" applyFill="1" applyBorder="1"/>
    <xf numFmtId="2" fontId="7" fillId="4" borderId="1" xfId="0" applyNumberFormat="1" applyFont="1" applyFill="1" applyBorder="1"/>
    <xf numFmtId="169" fontId="5" fillId="2" borderId="1" xfId="0" applyNumberFormat="1" applyFont="1" applyFill="1" applyBorder="1"/>
    <xf numFmtId="165" fontId="5" fillId="2" borderId="1" xfId="0" applyNumberFormat="1" applyFont="1" applyFill="1" applyBorder="1"/>
    <xf numFmtId="0" fontId="4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5F5B"/>
      <rgbColor rgb="FFC9D1D0"/>
      <rgbColor rgb="FF878787"/>
      <rgbColor rgb="FF9999FF"/>
      <rgbColor rgb="FF993366"/>
      <rgbColor rgb="FFFFF6D5"/>
      <rgbColor rgb="FFE3F1E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5F5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2A900"/>
      <rgbColor rgb="FFFF6600"/>
      <rgbColor rgb="FF4F81BD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55555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ZA" sz="1800" b="1" strike="noStrike" spc="-1">
                <a:solidFill>
                  <a:srgbClr val="000000"/>
                </a:solidFill>
                <a:latin typeface="Calibri"/>
              </a:rPr>
              <a:t>Day vs night (audit)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F2A900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AE6D-4C21-8157-AF7D879BAE7F}"/>
              </c:ext>
            </c:extLst>
          </c:dPt>
          <c:dPt>
            <c:idx val="1"/>
            <c:bubble3D val="0"/>
            <c:spPr>
              <a:solidFill>
                <a:srgbClr val="1F5F5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AE6D-4C21-8157-AF7D879BAE7F}"/>
              </c:ext>
            </c:extLst>
          </c:dPt>
          <c:dLbls>
            <c:dLbl>
              <c:idx val="0"/>
              <c:layout>
                <c:manualLayout>
                  <c:x val="-0.27293623822805485"/>
                  <c:y val="0.47141041228044162"/>
                </c:manualLayout>
              </c:layout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E6D-4C21-8157-AF7D879BAE7F}"/>
                </c:ext>
              </c:extLst>
            </c:dLbl>
            <c:dLbl>
              <c:idx val="1"/>
              <c:layout>
                <c:manualLayout>
                  <c:x val="-0.25520663362617246"/>
                  <c:y val="0.6973689568939101"/>
                </c:manualLayout>
              </c:layout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E6D-4C21-8157-AF7D879BAE7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howBubbleSize val="1"/>
            <c:separator>;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Summary!$F$5:$F$6</c:f>
              <c:strCache>
                <c:ptCount val="2"/>
                <c:pt idx="0">
                  <c:v>Daytime</c:v>
                </c:pt>
                <c:pt idx="1">
                  <c:v>Night-time</c:v>
                </c:pt>
              </c:strCache>
            </c:strRef>
          </c:cat>
          <c:val>
            <c:numRef>
              <c:f>Summary!$G$5:$G$6</c:f>
              <c:numCache>
                <c:formatCode>0.0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6D-4C21-8157-AF7D879BAE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ZA" sz="1800" b="1" strike="noStrike" spc="-1">
                <a:solidFill>
                  <a:srgbClr val="000000"/>
                </a:solidFill>
                <a:latin typeface="Calibri"/>
              </a:rPr>
              <a:t>kWh per day by room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Summary!$B$36</c:f>
              <c:strCache>
                <c:ptCount val="1"/>
                <c:pt idx="0">
                  <c:v>kWh / day</c:v>
                </c:pt>
              </c:strCache>
            </c:strRef>
          </c:tx>
          <c:spPr>
            <a:solidFill>
              <a:srgbClr val="1F5F5B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Summary!$A$37:$A$45</c:f>
              <c:strCache>
                <c:ptCount val="9"/>
                <c:pt idx="0">
                  <c:v>Kitchen</c:v>
                </c:pt>
                <c:pt idx="1">
                  <c:v>Lounge / living</c:v>
                </c:pt>
                <c:pt idx="2">
                  <c:v>Bedrooms</c:v>
                </c:pt>
                <c:pt idx="3">
                  <c:v>Bathrooms</c:v>
                </c:pt>
                <c:pt idx="4">
                  <c:v>Laundry</c:v>
                </c:pt>
                <c:pt idx="5">
                  <c:v>Office</c:v>
                </c:pt>
                <c:pt idx="6">
                  <c:v>Outdoor / pool</c:v>
                </c:pt>
                <c:pt idx="7">
                  <c:v>Garage / workshop</c:v>
                </c:pt>
                <c:pt idx="8">
                  <c:v>Other</c:v>
                </c:pt>
              </c:strCache>
            </c:strRef>
          </c:cat>
          <c:val>
            <c:numRef>
              <c:f>Summary!$B$37:$B$45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4B-4CEF-A5C3-D27E77B4EC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383847"/>
        <c:axId val="49196730"/>
      </c:barChart>
      <c:catAx>
        <c:axId val="5538384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49196730"/>
        <c:crosses val="autoZero"/>
        <c:auto val="1"/>
        <c:lblAlgn val="ctr"/>
        <c:lblOffset val="100"/>
        <c:noMultiLvlLbl val="0"/>
      </c:catAx>
      <c:valAx>
        <c:axId val="49196730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5538384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ZA" sz="1800" b="1" strike="noStrike" spc="-1">
                <a:solidFill>
                  <a:srgbClr val="000000"/>
                </a:solidFill>
                <a:latin typeface="Calibri"/>
              </a:rPr>
              <a:t>Daily average use by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'Bill History'!$E$4</c:f>
              <c:strCache>
                <c:ptCount val="1"/>
                <c:pt idx="0">
                  <c:v>kWh per day</c:v>
                </c:pt>
              </c:strCache>
            </c:strRef>
          </c:tx>
          <c:spPr>
            <a:solidFill>
              <a:srgbClr val="1F5F5B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'Bill History'!$A$5:$A$16</c:f>
              <c:numCache>
                <c:formatCode>General</c:formatCode>
                <c:ptCount val="12"/>
              </c:numCache>
            </c:numRef>
          </c:cat>
          <c:val>
            <c:numRef>
              <c:f>'Bill History'!$E$5:$E$16</c:f>
              <c:numCache>
                <c:formatCode>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65-4845-97DF-07B983B6AC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118794"/>
        <c:axId val="96379033"/>
      </c:barChart>
      <c:catAx>
        <c:axId val="7711879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96379033"/>
        <c:crosses val="autoZero"/>
        <c:auto val="1"/>
        <c:lblAlgn val="ctr"/>
        <c:lblOffset val="100"/>
        <c:noMultiLvlLbl val="0"/>
      </c:catAx>
      <c:valAx>
        <c:axId val="9637903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ZA" sz="1000" b="1" strike="noStrike" spc="-1">
                    <a:solidFill>
                      <a:srgbClr val="000000"/>
                    </a:solidFill>
                    <a:latin typeface="Calibri"/>
                  </a:rPr>
                  <a:t>kWh per day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7711879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Daily use: day vs night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'Meter Log'!$F$5</c:f>
              <c:strCache>
                <c:ptCount val="1"/>
                <c:pt idx="0">
                  <c:v>Daytime use (kWh)</c:v>
                </c:pt>
              </c:strCache>
            </c:strRef>
          </c:tx>
          <c:spPr>
            <a:solidFill>
              <a:srgbClr val="F2A90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'Meter Log'!$A$6:$A$47</c:f>
              <c:numCache>
                <c:formatCode>ddd\ dd\ mmm</c:formatCode>
                <c:ptCount val="42"/>
              </c:numCache>
            </c:numRef>
          </c:cat>
          <c:val>
            <c:numRef>
              <c:f>'Meter Log'!$F$6:$F$47</c:f>
              <c:numCache>
                <c:formatCode>0.0</c:formatCode>
                <c:ptCount val="4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0-41F4-9E21-C1C33FA28F77}"/>
            </c:ext>
          </c:extLst>
        </c:ser>
        <c:ser>
          <c:idx val="1"/>
          <c:order val="1"/>
          <c:tx>
            <c:strRef>
              <c:f>'Meter Log'!$G$5</c:f>
              <c:strCache>
                <c:ptCount val="1"/>
                <c:pt idx="0">
                  <c:v>Night-time use (kWh)</c:v>
                </c:pt>
              </c:strCache>
            </c:strRef>
          </c:tx>
          <c:spPr>
            <a:solidFill>
              <a:srgbClr val="1F5F5B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'Meter Log'!$A$6:$A$47</c:f>
              <c:numCache>
                <c:formatCode>ddd\ dd\ mmm</c:formatCode>
                <c:ptCount val="42"/>
              </c:numCache>
            </c:numRef>
          </c:cat>
          <c:val>
            <c:numRef>
              <c:f>'Meter Log'!$G$6:$G$47</c:f>
              <c:numCache>
                <c:formatCode>0.0</c:formatCode>
                <c:ptCount val="4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0-41F4-9E21-C1C33FA28F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0229183"/>
        <c:axId val="82239109"/>
      </c:barChart>
      <c:catAx>
        <c:axId val="60229183"/>
        <c:scaling>
          <c:orientation val="minMax"/>
        </c:scaling>
        <c:delete val="0"/>
        <c:axPos val="b"/>
        <c:numFmt formatCode="ddd\ dd\ mmm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82239109"/>
        <c:crosses val="autoZero"/>
        <c:auto val="1"/>
        <c:lblAlgn val="ctr"/>
        <c:lblOffset val="100"/>
        <c:noMultiLvlLbl val="0"/>
      </c:catAx>
      <c:valAx>
        <c:axId val="8223910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kWh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6022918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6</xdr:row>
      <xdr:rowOff>130680</xdr:rowOff>
    </xdr:from>
    <xdr:to>
      <xdr:col>12</xdr:col>
      <xdr:colOff>123825</xdr:colOff>
      <xdr:row>22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22</xdr:row>
      <xdr:rowOff>131040</xdr:rowOff>
    </xdr:from>
    <xdr:to>
      <xdr:col>13</xdr:col>
      <xdr:colOff>147600</xdr:colOff>
      <xdr:row>37</xdr:row>
      <xdr:rowOff>153000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</xdr:row>
      <xdr:rowOff>131040</xdr:rowOff>
    </xdr:from>
    <xdr:to>
      <xdr:col>16</xdr:col>
      <xdr:colOff>255960</xdr:colOff>
      <xdr:row>15</xdr:row>
      <xdr:rowOff>163800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11</xdr:row>
      <xdr:rowOff>130680</xdr:rowOff>
    </xdr:from>
    <xdr:to>
      <xdr:col>19</xdr:col>
      <xdr:colOff>192960</xdr:colOff>
      <xdr:row>26</xdr:row>
      <xdr:rowOff>152640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showGridLines="0" zoomScaleNormal="100" workbookViewId="0">
      <selection activeCell="D10" sqref="D10"/>
    </sheetView>
  </sheetViews>
  <sheetFormatPr defaultColWidth="8.7109375" defaultRowHeight="15" x14ac:dyDescent="0.25"/>
  <cols>
    <col min="1" max="1" width="4" customWidth="1"/>
    <col min="2" max="2" width="34" customWidth="1"/>
    <col min="3" max="3" width="22" customWidth="1"/>
    <col min="4" max="4" width="60" customWidth="1"/>
  </cols>
  <sheetData>
    <row r="1" spans="1:4" ht="20.25" x14ac:dyDescent="0.3">
      <c r="A1" s="1" t="s">
        <v>0</v>
      </c>
    </row>
    <row r="2" spans="1:4" x14ac:dyDescent="0.25">
      <c r="A2" s="2" t="s">
        <v>1</v>
      </c>
    </row>
    <row r="4" spans="1:4" ht="15.75" x14ac:dyDescent="0.25">
      <c r="B4" s="3" t="s">
        <v>2</v>
      </c>
    </row>
    <row r="5" spans="1:4" ht="26.25" x14ac:dyDescent="0.25">
      <c r="B5" s="4" t="s">
        <v>3</v>
      </c>
      <c r="C5" s="5"/>
      <c r="D5" s="6" t="s">
        <v>4</v>
      </c>
    </row>
    <row r="6" spans="1:4" x14ac:dyDescent="0.25">
      <c r="B6" s="4" t="s">
        <v>5</v>
      </c>
      <c r="C6" s="7"/>
      <c r="D6" s="6" t="s">
        <v>6</v>
      </c>
    </row>
    <row r="7" spans="1:4" ht="26.25" x14ac:dyDescent="0.25">
      <c r="B7" s="4" t="s">
        <v>7</v>
      </c>
      <c r="C7" s="7" t="s">
        <v>8</v>
      </c>
      <c r="D7" s="6" t="s">
        <v>9</v>
      </c>
    </row>
    <row r="8" spans="1:4" ht="26.25" x14ac:dyDescent="0.25">
      <c r="B8" s="4" t="s">
        <v>10</v>
      </c>
      <c r="C8" s="7" t="s">
        <v>11</v>
      </c>
      <c r="D8" s="6" t="s">
        <v>12</v>
      </c>
    </row>
    <row r="11" spans="1:4" ht="15.75" x14ac:dyDescent="0.25">
      <c r="B11" s="3" t="s">
        <v>13</v>
      </c>
    </row>
    <row r="12" spans="1:4" x14ac:dyDescent="0.25">
      <c r="B12" s="4" t="s">
        <v>14</v>
      </c>
    </row>
    <row r="13" spans="1:4" x14ac:dyDescent="0.25">
      <c r="B13" s="4" t="s">
        <v>15</v>
      </c>
    </row>
    <row r="14" spans="1:4" x14ac:dyDescent="0.25">
      <c r="B14" s="4" t="s">
        <v>16</v>
      </c>
    </row>
    <row r="15" spans="1:4" x14ac:dyDescent="0.25">
      <c r="B15" s="4" t="s">
        <v>17</v>
      </c>
    </row>
    <row r="16" spans="1:4" x14ac:dyDescent="0.25">
      <c r="B16" s="4" t="s">
        <v>18</v>
      </c>
    </row>
    <row r="18" spans="2:3" ht="15.75" x14ac:dyDescent="0.25">
      <c r="B18" s="3" t="s">
        <v>19</v>
      </c>
    </row>
    <row r="19" spans="2:3" x14ac:dyDescent="0.25">
      <c r="B19" s="8" t="s">
        <v>20</v>
      </c>
      <c r="C19" t="s">
        <v>21</v>
      </c>
    </row>
    <row r="20" spans="2:3" x14ac:dyDescent="0.25">
      <c r="B20" s="9" t="s">
        <v>22</v>
      </c>
      <c r="C20" t="s">
        <v>23</v>
      </c>
    </row>
    <row r="22" spans="2:3" x14ac:dyDescent="0.25">
      <c r="B22" s="2" t="s">
        <v>24</v>
      </c>
    </row>
  </sheetData>
  <dataValidations count="1">
    <dataValidation type="list" sqref="C7" xr:uid="{00000000-0002-0000-0000-000000000000}">
      <formula1>"Counts up,Counts down"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showGridLines="0" tabSelected="1" zoomScaleNormal="100" workbookViewId="0">
      <selection activeCell="N17" sqref="N17"/>
    </sheetView>
  </sheetViews>
  <sheetFormatPr defaultColWidth="8.7109375" defaultRowHeight="15" x14ac:dyDescent="0.25"/>
  <cols>
    <col min="1" max="1" width="36" customWidth="1"/>
    <col min="2" max="3" width="14" customWidth="1"/>
    <col min="4" max="4" width="44" customWidth="1"/>
  </cols>
  <sheetData>
    <row r="1" spans="1:7" ht="20.25" x14ac:dyDescent="0.3">
      <c r="A1" s="1" t="s">
        <v>25</v>
      </c>
    </row>
    <row r="2" spans="1:7" x14ac:dyDescent="0.25">
      <c r="A2" s="2" t="s">
        <v>26</v>
      </c>
    </row>
    <row r="4" spans="1:7" ht="15.75" x14ac:dyDescent="0.25">
      <c r="A4" s="3" t="s">
        <v>27</v>
      </c>
      <c r="F4" s="10" t="s">
        <v>28</v>
      </c>
    </row>
    <row r="5" spans="1:7" x14ac:dyDescent="0.25">
      <c r="A5" s="4" t="s">
        <v>29</v>
      </c>
      <c r="B5" s="11">
        <f>'Load Audit'!L86</f>
        <v>0</v>
      </c>
      <c r="F5" s="10" t="s">
        <v>30</v>
      </c>
      <c r="G5" s="12">
        <f>B6</f>
        <v>0</v>
      </c>
    </row>
    <row r="6" spans="1:7" x14ac:dyDescent="0.25">
      <c r="A6" s="4" t="s">
        <v>31</v>
      </c>
      <c r="B6" s="11">
        <f>'Load Audit'!J86</f>
        <v>0</v>
      </c>
      <c r="D6" s="2" t="s">
        <v>32</v>
      </c>
      <c r="F6" s="10" t="s">
        <v>33</v>
      </c>
      <c r="G6" s="12">
        <f>B7</f>
        <v>0</v>
      </c>
    </row>
    <row r="7" spans="1:7" x14ac:dyDescent="0.25">
      <c r="A7" s="4" t="s">
        <v>34</v>
      </c>
      <c r="B7" s="11">
        <f>'Load Audit'!K86</f>
        <v>0</v>
      </c>
      <c r="D7" s="2" t="s">
        <v>35</v>
      </c>
    </row>
    <row r="8" spans="1:7" x14ac:dyDescent="0.25">
      <c r="A8" s="4" t="s">
        <v>36</v>
      </c>
      <c r="B8" s="13" t="str">
        <f>IF(B5=0,"",B6/B5)</f>
        <v/>
      </c>
    </row>
    <row r="9" spans="1:7" x14ac:dyDescent="0.25">
      <c r="A9" s="4" t="s">
        <v>37</v>
      </c>
      <c r="B9" s="14">
        <f>'Load Audit'!M86</f>
        <v>0</v>
      </c>
    </row>
    <row r="10" spans="1:7" x14ac:dyDescent="0.25">
      <c r="A10" s="4" t="s">
        <v>38</v>
      </c>
      <c r="B10" s="15" t="str">
        <f>IF('Start Here'!$C$5="","",'Load Audit'!N86)</f>
        <v/>
      </c>
      <c r="D10" s="2" t="s">
        <v>39</v>
      </c>
    </row>
    <row r="12" spans="1:7" ht="15.75" x14ac:dyDescent="0.25">
      <c r="A12" s="3" t="s">
        <v>40</v>
      </c>
    </row>
    <row r="13" spans="1:7" x14ac:dyDescent="0.25">
      <c r="A13" s="4" t="s">
        <v>41</v>
      </c>
      <c r="B13" s="11">
        <f>SUMIF('Load Audit'!G6:G85,"Y",'Load Audit'!L6:L85)</f>
        <v>0</v>
      </c>
      <c r="D13" s="2" t="s">
        <v>42</v>
      </c>
    </row>
    <row r="14" spans="1:7" x14ac:dyDescent="0.25">
      <c r="A14" s="4" t="s">
        <v>43</v>
      </c>
      <c r="B14" s="11">
        <f>SUMIF('Load Audit'!G6:G85,"Y",'Load Audit'!K6:K85)</f>
        <v>0</v>
      </c>
      <c r="D14" s="2" t="s">
        <v>44</v>
      </c>
    </row>
    <row r="15" spans="1:7" x14ac:dyDescent="0.25">
      <c r="A15" s="4" t="s">
        <v>45</v>
      </c>
      <c r="B15" s="14">
        <f>SUMIF('Load Audit'!G6:G85,"Y",'Load Audit'!I6:I85)</f>
        <v>0</v>
      </c>
      <c r="D15" s="2" t="s">
        <v>46</v>
      </c>
    </row>
    <row r="16" spans="1:7" x14ac:dyDescent="0.25">
      <c r="A16" s="4" t="s">
        <v>47</v>
      </c>
      <c r="B16" s="14">
        <f>'Load Audit'!I86</f>
        <v>0</v>
      </c>
      <c r="D16" s="2" t="s">
        <v>48</v>
      </c>
    </row>
    <row r="17" spans="1:4" x14ac:dyDescent="0.25">
      <c r="A17" s="4" t="s">
        <v>49</v>
      </c>
      <c r="B17" s="16">
        <f>COUNTIF('Load Audit'!H6:H85,"Y")</f>
        <v>0</v>
      </c>
    </row>
    <row r="18" spans="1:4" x14ac:dyDescent="0.25">
      <c r="A18" s="4" t="s">
        <v>50</v>
      </c>
      <c r="B18" s="14" t="str">
        <f>IF(B17=0,"",_xlfn.MAXIFS('Load Audit'!I6:I85,'Load Audit'!H6:H85,"Y"))</f>
        <v/>
      </c>
      <c r="D18" s="2" t="s">
        <v>51</v>
      </c>
    </row>
    <row r="20" spans="1:4" ht="15.75" x14ac:dyDescent="0.25">
      <c r="A20" s="3" t="s">
        <v>52</v>
      </c>
    </row>
    <row r="21" spans="1:4" x14ac:dyDescent="0.25">
      <c r="A21" s="4" t="s">
        <v>53</v>
      </c>
      <c r="B21" s="11">
        <f>B5</f>
        <v>0</v>
      </c>
    </row>
    <row r="22" spans="1:4" x14ac:dyDescent="0.25">
      <c r="A22" s="4" t="s">
        <v>54</v>
      </c>
      <c r="B22" s="11" t="str">
        <f>'Bill History'!E18</f>
        <v/>
      </c>
    </row>
    <row r="23" spans="1:4" x14ac:dyDescent="0.25">
      <c r="A23" s="4" t="s">
        <v>55</v>
      </c>
      <c r="B23" s="11" t="str">
        <f>'Meter Log'!K9</f>
        <v/>
      </c>
    </row>
    <row r="24" spans="1:4" x14ac:dyDescent="0.25">
      <c r="A24" s="4" t="s">
        <v>56</v>
      </c>
      <c r="B24" s="17" t="str">
        <f>IF(OR(B21=0,B22=""),"",B21/B22-1)</f>
        <v/>
      </c>
      <c r="D24" s="2" t="s">
        <v>57</v>
      </c>
    </row>
    <row r="25" spans="1:4" x14ac:dyDescent="0.25">
      <c r="A25" s="4" t="s">
        <v>58</v>
      </c>
      <c r="B25" s="13" t="str">
        <f>'Meter Log'!K10</f>
        <v/>
      </c>
      <c r="D25" s="2" t="s">
        <v>59</v>
      </c>
    </row>
    <row r="27" spans="1:4" ht="15.75" x14ac:dyDescent="0.25">
      <c r="A27" s="3" t="s">
        <v>60</v>
      </c>
    </row>
    <row r="28" spans="1:4" x14ac:dyDescent="0.25">
      <c r="A28" s="18" t="s">
        <v>61</v>
      </c>
      <c r="B28" s="18" t="s">
        <v>62</v>
      </c>
      <c r="C28" s="18" t="s">
        <v>63</v>
      </c>
    </row>
    <row r="29" spans="1:4" x14ac:dyDescent="0.25">
      <c r="A29" s="19" t="str">
        <f>IF(B29="","",INDEX('Load Audit'!B6:B85,MATCH(B29,'Load Audit'!O6:O85,0)))</f>
        <v/>
      </c>
      <c r="B29" s="20" t="str">
        <f>IFERROR(LARGE('Load Audit'!O6:O85,1),"")</f>
        <v/>
      </c>
      <c r="C29" s="21" t="str">
        <f>IF(OR(B29="",$B$5=0),"",B29/$B$5)</f>
        <v/>
      </c>
    </row>
    <row r="30" spans="1:4" x14ac:dyDescent="0.25">
      <c r="A30" s="19" t="str">
        <f>IF(B30="","",INDEX('Load Audit'!B6:B85,MATCH(B30,'Load Audit'!O6:O85,0)))</f>
        <v/>
      </c>
      <c r="B30" s="20" t="str">
        <f>IFERROR(LARGE('Load Audit'!O6:O85,2),"")</f>
        <v/>
      </c>
      <c r="C30" s="21" t="str">
        <f>IF(OR(B30="",$B$5=0),"",B30/$B$5)</f>
        <v/>
      </c>
    </row>
    <row r="31" spans="1:4" x14ac:dyDescent="0.25">
      <c r="A31" s="19" t="str">
        <f>IF(B31="","",INDEX('Load Audit'!B6:B85,MATCH(B31,'Load Audit'!O6:O85,0)))</f>
        <v/>
      </c>
      <c r="B31" s="20" t="str">
        <f>IFERROR(LARGE('Load Audit'!O6:O85,3),"")</f>
        <v/>
      </c>
      <c r="C31" s="21" t="str">
        <f>IF(OR(B31="",$B$5=0),"",B31/$B$5)</f>
        <v/>
      </c>
    </row>
    <row r="32" spans="1:4" x14ac:dyDescent="0.25">
      <c r="A32" s="19" t="str">
        <f>IF(B32="","",INDEX('Load Audit'!B6:B85,MATCH(B32,'Load Audit'!O6:O85,0)))</f>
        <v/>
      </c>
      <c r="B32" s="20" t="str">
        <f>IFERROR(LARGE('Load Audit'!O6:O85,4),"")</f>
        <v/>
      </c>
      <c r="C32" s="21" t="str">
        <f>IF(OR(B32="",$B$5=0),"",B32/$B$5)</f>
        <v/>
      </c>
    </row>
    <row r="33" spans="1:3" x14ac:dyDescent="0.25">
      <c r="A33" s="19" t="str">
        <f>IF(B33="","",INDEX('Load Audit'!B6:B85,MATCH(B33,'Load Audit'!O6:O85,0)))</f>
        <v/>
      </c>
      <c r="B33" s="20" t="str">
        <f>IFERROR(LARGE('Load Audit'!O6:O85,5),"")</f>
        <v/>
      </c>
      <c r="C33" s="21" t="str">
        <f>IF(OR(B33="",$B$5=0),"",B33/$B$5)</f>
        <v/>
      </c>
    </row>
    <row r="35" spans="1:3" ht="15.75" x14ac:dyDescent="0.25">
      <c r="A35" s="3" t="s">
        <v>64</v>
      </c>
    </row>
    <row r="36" spans="1:3" x14ac:dyDescent="0.25">
      <c r="A36" s="18" t="s">
        <v>65</v>
      </c>
      <c r="B36" s="18" t="s">
        <v>62</v>
      </c>
    </row>
    <row r="37" spans="1:3" x14ac:dyDescent="0.25">
      <c r="A37" s="22" t="s">
        <v>66</v>
      </c>
      <c r="B37" s="23">
        <f>SUMIF('Load Audit'!A6:A85,A37,'Load Audit'!L6:L85)</f>
        <v>0</v>
      </c>
    </row>
    <row r="38" spans="1:3" x14ac:dyDescent="0.25">
      <c r="A38" s="22" t="s">
        <v>67</v>
      </c>
      <c r="B38" s="23">
        <f>SUMIF('Load Audit'!A6:A85,A38,'Load Audit'!L6:L85)</f>
        <v>0</v>
      </c>
    </row>
    <row r="39" spans="1:3" x14ac:dyDescent="0.25">
      <c r="A39" s="22" t="s">
        <v>68</v>
      </c>
      <c r="B39" s="23">
        <f>SUMIF('Load Audit'!A6:A85,A39,'Load Audit'!L6:L85)</f>
        <v>0</v>
      </c>
    </row>
    <row r="40" spans="1:3" x14ac:dyDescent="0.25">
      <c r="A40" s="22" t="s">
        <v>69</v>
      </c>
      <c r="B40" s="23">
        <f>SUMIF('Load Audit'!A6:A85,A40,'Load Audit'!L6:L85)</f>
        <v>0</v>
      </c>
    </row>
    <row r="41" spans="1:3" x14ac:dyDescent="0.25">
      <c r="A41" s="22" t="s">
        <v>70</v>
      </c>
      <c r="B41" s="23">
        <f>SUMIF('Load Audit'!A6:A85,A41,'Load Audit'!L6:L85)</f>
        <v>0</v>
      </c>
    </row>
    <row r="42" spans="1:3" x14ac:dyDescent="0.25">
      <c r="A42" s="22" t="s">
        <v>71</v>
      </c>
      <c r="B42" s="23">
        <f>SUMIF('Load Audit'!A6:A85,A42,'Load Audit'!L6:L85)</f>
        <v>0</v>
      </c>
    </row>
    <row r="43" spans="1:3" x14ac:dyDescent="0.25">
      <c r="A43" s="22" t="s">
        <v>72</v>
      </c>
      <c r="B43" s="23">
        <f>SUMIF('Load Audit'!A6:A85,A43,'Load Audit'!L6:L85)</f>
        <v>0</v>
      </c>
    </row>
    <row r="44" spans="1:3" x14ac:dyDescent="0.25">
      <c r="A44" s="22" t="s">
        <v>73</v>
      </c>
      <c r="B44" s="23">
        <f>SUMIF('Load Audit'!A6:A85,A44,'Load Audit'!L6:L85)</f>
        <v>0</v>
      </c>
    </row>
    <row r="45" spans="1:3" x14ac:dyDescent="0.25">
      <c r="A45" s="22" t="s">
        <v>74</v>
      </c>
      <c r="B45" s="23">
        <f>SUMIF('Load Audit'!A6:A85,A45,'Load Audit'!L6:L85)</f>
        <v>0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"/>
  <sheetViews>
    <sheetView showGridLines="0" zoomScaleNormal="100" workbookViewId="0"/>
  </sheetViews>
  <sheetFormatPr defaultColWidth="8.7109375" defaultRowHeight="15" x14ac:dyDescent="0.25"/>
  <cols>
    <col min="1" max="2" width="14" customWidth="1"/>
    <col min="3" max="3" width="12" customWidth="1"/>
    <col min="4" max="4" width="16" customWidth="1"/>
    <col min="5" max="5" width="12" customWidth="1"/>
    <col min="6" max="6" width="16" customWidth="1"/>
  </cols>
  <sheetData>
    <row r="1" spans="1:6" ht="20.25" x14ac:dyDescent="0.3">
      <c r="A1" s="1" t="s">
        <v>75</v>
      </c>
    </row>
    <row r="2" spans="1:6" x14ac:dyDescent="0.25">
      <c r="A2" s="2" t="s">
        <v>76</v>
      </c>
    </row>
    <row r="4" spans="1:6" ht="30" customHeight="1" x14ac:dyDescent="0.25">
      <c r="A4" s="24" t="s">
        <v>77</v>
      </c>
      <c r="B4" s="24" t="s">
        <v>78</v>
      </c>
      <c r="C4" s="24" t="s">
        <v>79</v>
      </c>
      <c r="D4" s="24" t="s">
        <v>80</v>
      </c>
      <c r="E4" s="24" t="s">
        <v>81</v>
      </c>
      <c r="F4" s="24" t="s">
        <v>82</v>
      </c>
    </row>
    <row r="5" spans="1:6" x14ac:dyDescent="0.25">
      <c r="A5" s="7"/>
      <c r="B5" s="7"/>
      <c r="C5" s="25"/>
      <c r="D5" s="26"/>
      <c r="E5" s="27" t="str">
        <f t="shared" ref="E5:E16" si="0">IF(OR(B5="",C5=""),"",C5/B5)</f>
        <v/>
      </c>
      <c r="F5" s="28" t="str">
        <f t="shared" ref="F5:F16" si="1">IF(OR(C5="",D5=""),"",D5/C5)</f>
        <v/>
      </c>
    </row>
    <row r="6" spans="1:6" x14ac:dyDescent="0.25">
      <c r="A6" s="7"/>
      <c r="B6" s="7"/>
      <c r="C6" s="25"/>
      <c r="D6" s="26"/>
      <c r="E6" s="27" t="str">
        <f t="shared" si="0"/>
        <v/>
      </c>
      <c r="F6" s="28" t="str">
        <f t="shared" si="1"/>
        <v/>
      </c>
    </row>
    <row r="7" spans="1:6" x14ac:dyDescent="0.25">
      <c r="A7" s="7"/>
      <c r="B7" s="7"/>
      <c r="C7" s="25"/>
      <c r="D7" s="26"/>
      <c r="E7" s="27" t="str">
        <f t="shared" si="0"/>
        <v/>
      </c>
      <c r="F7" s="28" t="str">
        <f t="shared" si="1"/>
        <v/>
      </c>
    </row>
    <row r="8" spans="1:6" x14ac:dyDescent="0.25">
      <c r="A8" s="7"/>
      <c r="B8" s="7"/>
      <c r="C8" s="25"/>
      <c r="D8" s="26"/>
      <c r="E8" s="27" t="str">
        <f t="shared" si="0"/>
        <v/>
      </c>
      <c r="F8" s="28" t="str">
        <f t="shared" si="1"/>
        <v/>
      </c>
    </row>
    <row r="9" spans="1:6" x14ac:dyDescent="0.25">
      <c r="A9" s="7"/>
      <c r="B9" s="7"/>
      <c r="C9" s="25"/>
      <c r="D9" s="26"/>
      <c r="E9" s="27" t="str">
        <f t="shared" si="0"/>
        <v/>
      </c>
      <c r="F9" s="28" t="str">
        <f t="shared" si="1"/>
        <v/>
      </c>
    </row>
    <row r="10" spans="1:6" x14ac:dyDescent="0.25">
      <c r="A10" s="7"/>
      <c r="B10" s="7"/>
      <c r="C10" s="25"/>
      <c r="D10" s="26"/>
      <c r="E10" s="27" t="str">
        <f t="shared" si="0"/>
        <v/>
      </c>
      <c r="F10" s="28" t="str">
        <f t="shared" si="1"/>
        <v/>
      </c>
    </row>
    <row r="11" spans="1:6" x14ac:dyDescent="0.25">
      <c r="A11" s="7"/>
      <c r="B11" s="7"/>
      <c r="C11" s="25"/>
      <c r="D11" s="26"/>
      <c r="E11" s="27" t="str">
        <f t="shared" si="0"/>
        <v/>
      </c>
      <c r="F11" s="28" t="str">
        <f t="shared" si="1"/>
        <v/>
      </c>
    </row>
    <row r="12" spans="1:6" x14ac:dyDescent="0.25">
      <c r="A12" s="7"/>
      <c r="B12" s="7"/>
      <c r="C12" s="25"/>
      <c r="D12" s="26"/>
      <c r="E12" s="27" t="str">
        <f t="shared" si="0"/>
        <v/>
      </c>
      <c r="F12" s="28" t="str">
        <f t="shared" si="1"/>
        <v/>
      </c>
    </row>
    <row r="13" spans="1:6" x14ac:dyDescent="0.25">
      <c r="A13" s="7"/>
      <c r="B13" s="7"/>
      <c r="C13" s="25"/>
      <c r="D13" s="26"/>
      <c r="E13" s="27" t="str">
        <f t="shared" si="0"/>
        <v/>
      </c>
      <c r="F13" s="28" t="str">
        <f t="shared" si="1"/>
        <v/>
      </c>
    </row>
    <row r="14" spans="1:6" x14ac:dyDescent="0.25">
      <c r="A14" s="7"/>
      <c r="B14" s="7"/>
      <c r="C14" s="25"/>
      <c r="D14" s="26"/>
      <c r="E14" s="27" t="str">
        <f t="shared" si="0"/>
        <v/>
      </c>
      <c r="F14" s="28" t="str">
        <f t="shared" si="1"/>
        <v/>
      </c>
    </row>
    <row r="15" spans="1:6" x14ac:dyDescent="0.25">
      <c r="A15" s="7"/>
      <c r="B15" s="7"/>
      <c r="C15" s="25"/>
      <c r="D15" s="26"/>
      <c r="E15" s="27" t="str">
        <f t="shared" si="0"/>
        <v/>
      </c>
      <c r="F15" s="28" t="str">
        <f t="shared" si="1"/>
        <v/>
      </c>
    </row>
    <row r="16" spans="1:6" x14ac:dyDescent="0.25">
      <c r="A16" s="7"/>
      <c r="B16" s="7"/>
      <c r="C16" s="25"/>
      <c r="D16" s="26"/>
      <c r="E16" s="27" t="str">
        <f t="shared" si="0"/>
        <v/>
      </c>
      <c r="F16" s="28" t="str">
        <f t="shared" si="1"/>
        <v/>
      </c>
    </row>
    <row r="18" spans="1:5" x14ac:dyDescent="0.25">
      <c r="A18" s="29" t="s">
        <v>83</v>
      </c>
      <c r="E18" s="30" t="str">
        <f>IF(SUM(B5:B16)=0,"",SUM(C5:C16)/SUM(B5:B16))</f>
        <v/>
      </c>
    </row>
    <row r="19" spans="1:5" x14ac:dyDescent="0.25">
      <c r="A19" s="29" t="s">
        <v>84</v>
      </c>
      <c r="E19" s="30" t="str">
        <f>IF(COUNT(E5:E16)=0,"",MIN(E5:E16))</f>
        <v/>
      </c>
    </row>
    <row r="20" spans="1:5" x14ac:dyDescent="0.25">
      <c r="A20" s="29" t="s">
        <v>85</v>
      </c>
      <c r="E20" s="30" t="str">
        <f>IF(COUNT(E5:E16)=0,"",MAX(E5:E16))</f>
        <v/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6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8.7109375" defaultRowHeight="15" x14ac:dyDescent="0.25"/>
  <cols>
    <col min="1" max="1" width="16" customWidth="1"/>
    <col min="2" max="2" width="28" customWidth="1"/>
    <col min="3" max="3" width="6" customWidth="1"/>
    <col min="4" max="4" width="11" customWidth="1"/>
    <col min="5" max="6" width="9" customWidth="1"/>
    <col min="7" max="7" width="12" customWidth="1"/>
    <col min="8" max="8" width="11" customWidth="1"/>
    <col min="9" max="13" width="10" customWidth="1"/>
    <col min="14" max="14" width="11" customWidth="1"/>
    <col min="15" max="15" width="8" hidden="1" customWidth="1"/>
  </cols>
  <sheetData>
    <row r="1" spans="1:15" ht="20.25" x14ac:dyDescent="0.3">
      <c r="A1" s="1" t="s">
        <v>86</v>
      </c>
    </row>
    <row r="2" spans="1:15" x14ac:dyDescent="0.25">
      <c r="A2" s="2" t="s">
        <v>87</v>
      </c>
    </row>
    <row r="3" spans="1:15" x14ac:dyDescent="0.25">
      <c r="A3" s="2" t="s">
        <v>88</v>
      </c>
    </row>
    <row r="5" spans="1:15" ht="43.5" customHeight="1" x14ac:dyDescent="0.25">
      <c r="A5" s="24" t="s">
        <v>65</v>
      </c>
      <c r="B5" s="24" t="s">
        <v>61</v>
      </c>
      <c r="C5" s="24" t="s">
        <v>89</v>
      </c>
      <c r="D5" s="24" t="s">
        <v>90</v>
      </c>
      <c r="E5" s="24" t="s">
        <v>91</v>
      </c>
      <c r="F5" s="24" t="s">
        <v>92</v>
      </c>
      <c r="G5" s="24" t="s">
        <v>93</v>
      </c>
      <c r="H5" s="24" t="s">
        <v>94</v>
      </c>
      <c r="I5" s="24" t="s">
        <v>95</v>
      </c>
      <c r="J5" s="24" t="s">
        <v>96</v>
      </c>
      <c r="K5" s="24" t="s">
        <v>97</v>
      </c>
      <c r="L5" s="24" t="s">
        <v>98</v>
      </c>
      <c r="M5" s="24" t="s">
        <v>99</v>
      </c>
      <c r="N5" s="24" t="s">
        <v>100</v>
      </c>
      <c r="O5" s="24" t="s">
        <v>101</v>
      </c>
    </row>
    <row r="6" spans="1:15" x14ac:dyDescent="0.25">
      <c r="A6" s="7"/>
      <c r="B6" s="7"/>
      <c r="C6" s="7"/>
      <c r="D6" s="25"/>
      <c r="E6" s="31"/>
      <c r="F6" s="31"/>
      <c r="G6" s="7"/>
      <c r="H6" s="7"/>
      <c r="I6" s="32" t="str">
        <f t="shared" ref="I6:I37" si="0">IF(OR(C6="",D6=""),"",C6*D6)</f>
        <v/>
      </c>
      <c r="J6" s="33" t="str">
        <f t="shared" ref="J6:J37" si="1">IF(I6="","",I6*N(E6)/1000)</f>
        <v/>
      </c>
      <c r="K6" s="33" t="str">
        <f t="shared" ref="K6:K37" si="2">IF(I6="","",I6*N(F6)/1000)</f>
        <v/>
      </c>
      <c r="L6" s="33" t="str">
        <f t="shared" ref="L6:L37" si="3">IF(I6="","",J6+K6)</f>
        <v/>
      </c>
      <c r="M6" s="32" t="str">
        <f t="shared" ref="M6:M37" si="4">IF(L6="","",L6*30)</f>
        <v/>
      </c>
      <c r="N6" s="34" t="str">
        <f>IF(OR(M6="",'Start Here'!$C$5=""),"",M6*'Start Here'!$C$5)</f>
        <v/>
      </c>
      <c r="O6" s="35" t="str">
        <f t="shared" ref="O6:O37" si="5">IF(L6="","",L6+ROW()/1000000000)</f>
        <v/>
      </c>
    </row>
    <row r="7" spans="1:15" x14ac:dyDescent="0.25">
      <c r="A7" s="7"/>
      <c r="B7" s="7"/>
      <c r="C7" s="7"/>
      <c r="D7" s="25"/>
      <c r="E7" s="31"/>
      <c r="F7" s="31"/>
      <c r="G7" s="7"/>
      <c r="H7" s="7"/>
      <c r="I7" s="32" t="str">
        <f t="shared" si="0"/>
        <v/>
      </c>
      <c r="J7" s="33" t="str">
        <f t="shared" si="1"/>
        <v/>
      </c>
      <c r="K7" s="33" t="str">
        <f t="shared" si="2"/>
        <v/>
      </c>
      <c r="L7" s="33" t="str">
        <f t="shared" si="3"/>
        <v/>
      </c>
      <c r="M7" s="32" t="str">
        <f t="shared" si="4"/>
        <v/>
      </c>
      <c r="N7" s="34" t="str">
        <f>IF(OR(M7="",'Start Here'!$C$5=""),"",M7*'Start Here'!$C$5)</f>
        <v/>
      </c>
      <c r="O7" s="35" t="str">
        <f t="shared" si="5"/>
        <v/>
      </c>
    </row>
    <row r="8" spans="1:15" x14ac:dyDescent="0.25">
      <c r="A8" s="7"/>
      <c r="B8" s="7"/>
      <c r="C8" s="7"/>
      <c r="D8" s="25"/>
      <c r="E8" s="31"/>
      <c r="F8" s="31"/>
      <c r="G8" s="7"/>
      <c r="H8" s="7"/>
      <c r="I8" s="32" t="str">
        <f t="shared" si="0"/>
        <v/>
      </c>
      <c r="J8" s="33" t="str">
        <f t="shared" si="1"/>
        <v/>
      </c>
      <c r="K8" s="33" t="str">
        <f t="shared" si="2"/>
        <v/>
      </c>
      <c r="L8" s="33" t="str">
        <f t="shared" si="3"/>
        <v/>
      </c>
      <c r="M8" s="32" t="str">
        <f t="shared" si="4"/>
        <v/>
      </c>
      <c r="N8" s="34" t="str">
        <f>IF(OR(M8="",'Start Here'!$C$5=""),"",M8*'Start Here'!$C$5)</f>
        <v/>
      </c>
      <c r="O8" s="35" t="str">
        <f t="shared" si="5"/>
        <v/>
      </c>
    </row>
    <row r="9" spans="1:15" x14ac:dyDescent="0.25">
      <c r="A9" s="7"/>
      <c r="B9" s="7"/>
      <c r="C9" s="7"/>
      <c r="D9" s="25"/>
      <c r="E9" s="31"/>
      <c r="F9" s="31"/>
      <c r="G9" s="7"/>
      <c r="H9" s="7"/>
      <c r="I9" s="32" t="str">
        <f t="shared" si="0"/>
        <v/>
      </c>
      <c r="J9" s="33" t="str">
        <f t="shared" si="1"/>
        <v/>
      </c>
      <c r="K9" s="33" t="str">
        <f t="shared" si="2"/>
        <v/>
      </c>
      <c r="L9" s="33" t="str">
        <f t="shared" si="3"/>
        <v/>
      </c>
      <c r="M9" s="32" t="str">
        <f t="shared" si="4"/>
        <v/>
      </c>
      <c r="N9" s="34" t="str">
        <f>IF(OR(M9="",'Start Here'!$C$5=""),"",M9*'Start Here'!$C$5)</f>
        <v/>
      </c>
      <c r="O9" s="35" t="str">
        <f t="shared" si="5"/>
        <v/>
      </c>
    </row>
    <row r="10" spans="1:15" x14ac:dyDescent="0.25">
      <c r="A10" s="7"/>
      <c r="B10" s="7"/>
      <c r="C10" s="7"/>
      <c r="D10" s="25"/>
      <c r="E10" s="31"/>
      <c r="F10" s="31"/>
      <c r="G10" s="7"/>
      <c r="H10" s="7"/>
      <c r="I10" s="32" t="str">
        <f t="shared" si="0"/>
        <v/>
      </c>
      <c r="J10" s="33" t="str">
        <f t="shared" si="1"/>
        <v/>
      </c>
      <c r="K10" s="33" t="str">
        <f t="shared" si="2"/>
        <v/>
      </c>
      <c r="L10" s="33" t="str">
        <f t="shared" si="3"/>
        <v/>
      </c>
      <c r="M10" s="32" t="str">
        <f t="shared" si="4"/>
        <v/>
      </c>
      <c r="N10" s="34" t="str">
        <f>IF(OR(M10="",'Start Here'!$C$5=""),"",M10*'Start Here'!$C$5)</f>
        <v/>
      </c>
      <c r="O10" s="35" t="str">
        <f t="shared" si="5"/>
        <v/>
      </c>
    </row>
    <row r="11" spans="1:15" x14ac:dyDescent="0.25">
      <c r="A11" s="7"/>
      <c r="B11" s="7"/>
      <c r="C11" s="7"/>
      <c r="D11" s="25"/>
      <c r="E11" s="31"/>
      <c r="F11" s="31"/>
      <c r="G11" s="7"/>
      <c r="H11" s="7"/>
      <c r="I11" s="32" t="str">
        <f t="shared" si="0"/>
        <v/>
      </c>
      <c r="J11" s="33" t="str">
        <f t="shared" si="1"/>
        <v/>
      </c>
      <c r="K11" s="33" t="str">
        <f t="shared" si="2"/>
        <v/>
      </c>
      <c r="L11" s="33" t="str">
        <f t="shared" si="3"/>
        <v/>
      </c>
      <c r="M11" s="32" t="str">
        <f t="shared" si="4"/>
        <v/>
      </c>
      <c r="N11" s="34" t="str">
        <f>IF(OR(M11="",'Start Here'!$C$5=""),"",M11*'Start Here'!$C$5)</f>
        <v/>
      </c>
      <c r="O11" s="35" t="str">
        <f t="shared" si="5"/>
        <v/>
      </c>
    </row>
    <row r="12" spans="1:15" x14ac:dyDescent="0.25">
      <c r="A12" s="7"/>
      <c r="B12" s="7"/>
      <c r="C12" s="7"/>
      <c r="D12" s="25"/>
      <c r="E12" s="31"/>
      <c r="F12" s="31"/>
      <c r="G12" s="7"/>
      <c r="H12" s="7"/>
      <c r="I12" s="32" t="str">
        <f t="shared" si="0"/>
        <v/>
      </c>
      <c r="J12" s="33" t="str">
        <f t="shared" si="1"/>
        <v/>
      </c>
      <c r="K12" s="33" t="str">
        <f t="shared" si="2"/>
        <v/>
      </c>
      <c r="L12" s="33" t="str">
        <f t="shared" si="3"/>
        <v/>
      </c>
      <c r="M12" s="32" t="str">
        <f t="shared" si="4"/>
        <v/>
      </c>
      <c r="N12" s="34" t="str">
        <f>IF(OR(M12="",'Start Here'!$C$5=""),"",M12*'Start Here'!$C$5)</f>
        <v/>
      </c>
      <c r="O12" s="35" t="str">
        <f t="shared" si="5"/>
        <v/>
      </c>
    </row>
    <row r="13" spans="1:15" x14ac:dyDescent="0.25">
      <c r="A13" s="7"/>
      <c r="B13" s="7"/>
      <c r="C13" s="7"/>
      <c r="D13" s="25"/>
      <c r="E13" s="31"/>
      <c r="F13" s="31"/>
      <c r="G13" s="7"/>
      <c r="H13" s="7"/>
      <c r="I13" s="32" t="str">
        <f t="shared" si="0"/>
        <v/>
      </c>
      <c r="J13" s="33" t="str">
        <f t="shared" si="1"/>
        <v/>
      </c>
      <c r="K13" s="33" t="str">
        <f t="shared" si="2"/>
        <v/>
      </c>
      <c r="L13" s="33" t="str">
        <f t="shared" si="3"/>
        <v/>
      </c>
      <c r="M13" s="32" t="str">
        <f t="shared" si="4"/>
        <v/>
      </c>
      <c r="N13" s="34" t="str">
        <f>IF(OR(M13="",'Start Here'!$C$5=""),"",M13*'Start Here'!$C$5)</f>
        <v/>
      </c>
      <c r="O13" s="35" t="str">
        <f t="shared" si="5"/>
        <v/>
      </c>
    </row>
    <row r="14" spans="1:15" x14ac:dyDescent="0.25">
      <c r="A14" s="7"/>
      <c r="B14" s="7"/>
      <c r="C14" s="7"/>
      <c r="D14" s="25"/>
      <c r="E14" s="31"/>
      <c r="F14" s="31"/>
      <c r="G14" s="7"/>
      <c r="H14" s="7"/>
      <c r="I14" s="32" t="str">
        <f t="shared" si="0"/>
        <v/>
      </c>
      <c r="J14" s="33" t="str">
        <f t="shared" si="1"/>
        <v/>
      </c>
      <c r="K14" s="33" t="str">
        <f t="shared" si="2"/>
        <v/>
      </c>
      <c r="L14" s="33" t="str">
        <f t="shared" si="3"/>
        <v/>
      </c>
      <c r="M14" s="32" t="str">
        <f t="shared" si="4"/>
        <v/>
      </c>
      <c r="N14" s="34" t="str">
        <f>IF(OR(M14="",'Start Here'!$C$5=""),"",M14*'Start Here'!$C$5)</f>
        <v/>
      </c>
      <c r="O14" s="35" t="str">
        <f t="shared" si="5"/>
        <v/>
      </c>
    </row>
    <row r="15" spans="1:15" x14ac:dyDescent="0.25">
      <c r="A15" s="7"/>
      <c r="B15" s="7"/>
      <c r="C15" s="7"/>
      <c r="D15" s="25"/>
      <c r="E15" s="31"/>
      <c r="F15" s="31"/>
      <c r="G15" s="7"/>
      <c r="H15" s="7"/>
      <c r="I15" s="32" t="str">
        <f t="shared" si="0"/>
        <v/>
      </c>
      <c r="J15" s="33" t="str">
        <f t="shared" si="1"/>
        <v/>
      </c>
      <c r="K15" s="33" t="str">
        <f t="shared" si="2"/>
        <v/>
      </c>
      <c r="L15" s="33" t="str">
        <f t="shared" si="3"/>
        <v/>
      </c>
      <c r="M15" s="32" t="str">
        <f t="shared" si="4"/>
        <v/>
      </c>
      <c r="N15" s="34" t="str">
        <f>IF(OR(M15="",'Start Here'!$C$5=""),"",M15*'Start Here'!$C$5)</f>
        <v/>
      </c>
      <c r="O15" s="35" t="str">
        <f t="shared" si="5"/>
        <v/>
      </c>
    </row>
    <row r="16" spans="1:15" x14ac:dyDescent="0.25">
      <c r="A16" s="7"/>
      <c r="B16" s="7"/>
      <c r="C16" s="7"/>
      <c r="D16" s="25"/>
      <c r="E16" s="31"/>
      <c r="F16" s="31"/>
      <c r="G16" s="7"/>
      <c r="H16" s="7"/>
      <c r="I16" s="32" t="str">
        <f t="shared" si="0"/>
        <v/>
      </c>
      <c r="J16" s="33" t="str">
        <f t="shared" si="1"/>
        <v/>
      </c>
      <c r="K16" s="33" t="str">
        <f t="shared" si="2"/>
        <v/>
      </c>
      <c r="L16" s="33" t="str">
        <f t="shared" si="3"/>
        <v/>
      </c>
      <c r="M16" s="32" t="str">
        <f t="shared" si="4"/>
        <v/>
      </c>
      <c r="N16" s="34" t="str">
        <f>IF(OR(M16="",'Start Here'!$C$5=""),"",M16*'Start Here'!$C$5)</f>
        <v/>
      </c>
      <c r="O16" s="35" t="str">
        <f t="shared" si="5"/>
        <v/>
      </c>
    </row>
    <row r="17" spans="1:15" x14ac:dyDescent="0.25">
      <c r="A17" s="7"/>
      <c r="B17" s="7"/>
      <c r="C17" s="7"/>
      <c r="D17" s="25"/>
      <c r="E17" s="31"/>
      <c r="F17" s="31"/>
      <c r="G17" s="7"/>
      <c r="H17" s="7"/>
      <c r="I17" s="32" t="str">
        <f t="shared" si="0"/>
        <v/>
      </c>
      <c r="J17" s="33" t="str">
        <f t="shared" si="1"/>
        <v/>
      </c>
      <c r="K17" s="33" t="str">
        <f t="shared" si="2"/>
        <v/>
      </c>
      <c r="L17" s="33" t="str">
        <f t="shared" si="3"/>
        <v/>
      </c>
      <c r="M17" s="32" t="str">
        <f t="shared" si="4"/>
        <v/>
      </c>
      <c r="N17" s="34" t="str">
        <f>IF(OR(M17="",'Start Here'!$C$5=""),"",M17*'Start Here'!$C$5)</f>
        <v/>
      </c>
      <c r="O17" s="35" t="str">
        <f t="shared" si="5"/>
        <v/>
      </c>
    </row>
    <row r="18" spans="1:15" x14ac:dyDescent="0.25">
      <c r="A18" s="7"/>
      <c r="B18" s="7"/>
      <c r="C18" s="7"/>
      <c r="D18" s="25"/>
      <c r="E18" s="31"/>
      <c r="F18" s="31"/>
      <c r="G18" s="7"/>
      <c r="H18" s="7"/>
      <c r="I18" s="32" t="str">
        <f t="shared" si="0"/>
        <v/>
      </c>
      <c r="J18" s="33" t="str">
        <f t="shared" si="1"/>
        <v/>
      </c>
      <c r="K18" s="33" t="str">
        <f t="shared" si="2"/>
        <v/>
      </c>
      <c r="L18" s="33" t="str">
        <f t="shared" si="3"/>
        <v/>
      </c>
      <c r="M18" s="32" t="str">
        <f t="shared" si="4"/>
        <v/>
      </c>
      <c r="N18" s="34" t="str">
        <f>IF(OR(M18="",'Start Here'!$C$5=""),"",M18*'Start Here'!$C$5)</f>
        <v/>
      </c>
      <c r="O18" s="35" t="str">
        <f t="shared" si="5"/>
        <v/>
      </c>
    </row>
    <row r="19" spans="1:15" x14ac:dyDescent="0.25">
      <c r="A19" s="7"/>
      <c r="B19" s="7"/>
      <c r="C19" s="7"/>
      <c r="D19" s="25"/>
      <c r="E19" s="31"/>
      <c r="F19" s="31"/>
      <c r="G19" s="7"/>
      <c r="H19" s="7"/>
      <c r="I19" s="32" t="str">
        <f t="shared" si="0"/>
        <v/>
      </c>
      <c r="J19" s="33" t="str">
        <f t="shared" si="1"/>
        <v/>
      </c>
      <c r="K19" s="33" t="str">
        <f t="shared" si="2"/>
        <v/>
      </c>
      <c r="L19" s="33" t="str">
        <f t="shared" si="3"/>
        <v/>
      </c>
      <c r="M19" s="32" t="str">
        <f t="shared" si="4"/>
        <v/>
      </c>
      <c r="N19" s="34" t="str">
        <f>IF(OR(M19="",'Start Here'!$C$5=""),"",M19*'Start Here'!$C$5)</f>
        <v/>
      </c>
      <c r="O19" s="35" t="str">
        <f t="shared" si="5"/>
        <v/>
      </c>
    </row>
    <row r="20" spans="1:15" x14ac:dyDescent="0.25">
      <c r="A20" s="7"/>
      <c r="B20" s="7"/>
      <c r="C20" s="7"/>
      <c r="D20" s="25"/>
      <c r="E20" s="31"/>
      <c r="F20" s="31"/>
      <c r="G20" s="7"/>
      <c r="H20" s="7"/>
      <c r="I20" s="32" t="str">
        <f t="shared" si="0"/>
        <v/>
      </c>
      <c r="J20" s="33" t="str">
        <f t="shared" si="1"/>
        <v/>
      </c>
      <c r="K20" s="33" t="str">
        <f t="shared" si="2"/>
        <v/>
      </c>
      <c r="L20" s="33" t="str">
        <f t="shared" si="3"/>
        <v/>
      </c>
      <c r="M20" s="32" t="str">
        <f t="shared" si="4"/>
        <v/>
      </c>
      <c r="N20" s="34" t="str">
        <f>IF(OR(M20="",'Start Here'!$C$5=""),"",M20*'Start Here'!$C$5)</f>
        <v/>
      </c>
      <c r="O20" s="35" t="str">
        <f t="shared" si="5"/>
        <v/>
      </c>
    </row>
    <row r="21" spans="1:15" x14ac:dyDescent="0.25">
      <c r="A21" s="7"/>
      <c r="B21" s="7"/>
      <c r="C21" s="7"/>
      <c r="D21" s="25"/>
      <c r="E21" s="31"/>
      <c r="F21" s="31"/>
      <c r="G21" s="7"/>
      <c r="H21" s="7"/>
      <c r="I21" s="32" t="str">
        <f t="shared" si="0"/>
        <v/>
      </c>
      <c r="J21" s="33" t="str">
        <f t="shared" si="1"/>
        <v/>
      </c>
      <c r="K21" s="33" t="str">
        <f t="shared" si="2"/>
        <v/>
      </c>
      <c r="L21" s="33" t="str">
        <f t="shared" si="3"/>
        <v/>
      </c>
      <c r="M21" s="32" t="str">
        <f t="shared" si="4"/>
        <v/>
      </c>
      <c r="N21" s="34" t="str">
        <f>IF(OR(M21="",'Start Here'!$C$5=""),"",M21*'Start Here'!$C$5)</f>
        <v/>
      </c>
      <c r="O21" s="35" t="str">
        <f t="shared" si="5"/>
        <v/>
      </c>
    </row>
    <row r="22" spans="1:15" x14ac:dyDescent="0.25">
      <c r="A22" s="7"/>
      <c r="B22" s="7"/>
      <c r="C22" s="7"/>
      <c r="D22" s="25"/>
      <c r="E22" s="31"/>
      <c r="F22" s="31"/>
      <c r="G22" s="7"/>
      <c r="H22" s="7"/>
      <c r="I22" s="32" t="str">
        <f t="shared" si="0"/>
        <v/>
      </c>
      <c r="J22" s="33" t="str">
        <f t="shared" si="1"/>
        <v/>
      </c>
      <c r="K22" s="33" t="str">
        <f t="shared" si="2"/>
        <v/>
      </c>
      <c r="L22" s="33" t="str">
        <f t="shared" si="3"/>
        <v/>
      </c>
      <c r="M22" s="32" t="str">
        <f t="shared" si="4"/>
        <v/>
      </c>
      <c r="N22" s="34" t="str">
        <f>IF(OR(M22="",'Start Here'!$C$5=""),"",M22*'Start Here'!$C$5)</f>
        <v/>
      </c>
      <c r="O22" s="35" t="str">
        <f t="shared" si="5"/>
        <v/>
      </c>
    </row>
    <row r="23" spans="1:15" x14ac:dyDescent="0.25">
      <c r="A23" s="7"/>
      <c r="B23" s="7"/>
      <c r="C23" s="7"/>
      <c r="D23" s="25"/>
      <c r="E23" s="31"/>
      <c r="F23" s="31"/>
      <c r="G23" s="7"/>
      <c r="H23" s="7"/>
      <c r="I23" s="32" t="str">
        <f t="shared" si="0"/>
        <v/>
      </c>
      <c r="J23" s="33" t="str">
        <f t="shared" si="1"/>
        <v/>
      </c>
      <c r="K23" s="33" t="str">
        <f t="shared" si="2"/>
        <v/>
      </c>
      <c r="L23" s="33" t="str">
        <f t="shared" si="3"/>
        <v/>
      </c>
      <c r="M23" s="32" t="str">
        <f t="shared" si="4"/>
        <v/>
      </c>
      <c r="N23" s="34" t="str">
        <f>IF(OR(M23="",'Start Here'!$C$5=""),"",M23*'Start Here'!$C$5)</f>
        <v/>
      </c>
      <c r="O23" s="35" t="str">
        <f t="shared" si="5"/>
        <v/>
      </c>
    </row>
    <row r="24" spans="1:15" x14ac:dyDescent="0.25">
      <c r="A24" s="7"/>
      <c r="B24" s="7"/>
      <c r="C24" s="7"/>
      <c r="D24" s="25"/>
      <c r="E24" s="31"/>
      <c r="F24" s="31"/>
      <c r="G24" s="7"/>
      <c r="H24" s="7"/>
      <c r="I24" s="32" t="str">
        <f t="shared" si="0"/>
        <v/>
      </c>
      <c r="J24" s="33" t="str">
        <f t="shared" si="1"/>
        <v/>
      </c>
      <c r="K24" s="33" t="str">
        <f t="shared" si="2"/>
        <v/>
      </c>
      <c r="L24" s="33" t="str">
        <f t="shared" si="3"/>
        <v/>
      </c>
      <c r="M24" s="32" t="str">
        <f t="shared" si="4"/>
        <v/>
      </c>
      <c r="N24" s="34" t="str">
        <f>IF(OR(M24="",'Start Here'!$C$5=""),"",M24*'Start Here'!$C$5)</f>
        <v/>
      </c>
      <c r="O24" s="35" t="str">
        <f t="shared" si="5"/>
        <v/>
      </c>
    </row>
    <row r="25" spans="1:15" x14ac:dyDescent="0.25">
      <c r="A25" s="7"/>
      <c r="B25" s="7"/>
      <c r="C25" s="7"/>
      <c r="D25" s="25"/>
      <c r="E25" s="31"/>
      <c r="F25" s="31"/>
      <c r="G25" s="7"/>
      <c r="H25" s="7"/>
      <c r="I25" s="32" t="str">
        <f t="shared" si="0"/>
        <v/>
      </c>
      <c r="J25" s="33" t="str">
        <f t="shared" si="1"/>
        <v/>
      </c>
      <c r="K25" s="33" t="str">
        <f t="shared" si="2"/>
        <v/>
      </c>
      <c r="L25" s="33" t="str">
        <f t="shared" si="3"/>
        <v/>
      </c>
      <c r="M25" s="32" t="str">
        <f t="shared" si="4"/>
        <v/>
      </c>
      <c r="N25" s="34" t="str">
        <f>IF(OR(M25="",'Start Here'!$C$5=""),"",M25*'Start Here'!$C$5)</f>
        <v/>
      </c>
      <c r="O25" s="35" t="str">
        <f t="shared" si="5"/>
        <v/>
      </c>
    </row>
    <row r="26" spans="1:15" x14ac:dyDescent="0.25">
      <c r="A26" s="7"/>
      <c r="B26" s="7"/>
      <c r="C26" s="7"/>
      <c r="D26" s="25"/>
      <c r="E26" s="31"/>
      <c r="F26" s="31"/>
      <c r="G26" s="7"/>
      <c r="H26" s="7"/>
      <c r="I26" s="32" t="str">
        <f t="shared" si="0"/>
        <v/>
      </c>
      <c r="J26" s="33" t="str">
        <f t="shared" si="1"/>
        <v/>
      </c>
      <c r="K26" s="33" t="str">
        <f t="shared" si="2"/>
        <v/>
      </c>
      <c r="L26" s="33" t="str">
        <f t="shared" si="3"/>
        <v/>
      </c>
      <c r="M26" s="32" t="str">
        <f t="shared" si="4"/>
        <v/>
      </c>
      <c r="N26" s="34" t="str">
        <f>IF(OR(M26="",'Start Here'!$C$5=""),"",M26*'Start Here'!$C$5)</f>
        <v/>
      </c>
      <c r="O26" s="35" t="str">
        <f t="shared" si="5"/>
        <v/>
      </c>
    </row>
    <row r="27" spans="1:15" x14ac:dyDescent="0.25">
      <c r="A27" s="7"/>
      <c r="B27" s="7"/>
      <c r="C27" s="7"/>
      <c r="D27" s="25"/>
      <c r="E27" s="31"/>
      <c r="F27" s="31"/>
      <c r="G27" s="7"/>
      <c r="H27" s="7"/>
      <c r="I27" s="32" t="str">
        <f t="shared" si="0"/>
        <v/>
      </c>
      <c r="J27" s="33" t="str">
        <f t="shared" si="1"/>
        <v/>
      </c>
      <c r="K27" s="33" t="str">
        <f t="shared" si="2"/>
        <v/>
      </c>
      <c r="L27" s="33" t="str">
        <f t="shared" si="3"/>
        <v/>
      </c>
      <c r="M27" s="32" t="str">
        <f t="shared" si="4"/>
        <v/>
      </c>
      <c r="N27" s="34" t="str">
        <f>IF(OR(M27="",'Start Here'!$C$5=""),"",M27*'Start Here'!$C$5)</f>
        <v/>
      </c>
      <c r="O27" s="35" t="str">
        <f t="shared" si="5"/>
        <v/>
      </c>
    </row>
    <row r="28" spans="1:15" x14ac:dyDescent="0.25">
      <c r="A28" s="7"/>
      <c r="B28" s="7"/>
      <c r="C28" s="7"/>
      <c r="D28" s="25"/>
      <c r="E28" s="31"/>
      <c r="F28" s="31"/>
      <c r="G28" s="7"/>
      <c r="H28" s="7"/>
      <c r="I28" s="32" t="str">
        <f t="shared" si="0"/>
        <v/>
      </c>
      <c r="J28" s="33" t="str">
        <f t="shared" si="1"/>
        <v/>
      </c>
      <c r="K28" s="33" t="str">
        <f t="shared" si="2"/>
        <v/>
      </c>
      <c r="L28" s="33" t="str">
        <f t="shared" si="3"/>
        <v/>
      </c>
      <c r="M28" s="32" t="str">
        <f t="shared" si="4"/>
        <v/>
      </c>
      <c r="N28" s="34" t="str">
        <f>IF(OR(M28="",'Start Here'!$C$5=""),"",M28*'Start Here'!$C$5)</f>
        <v/>
      </c>
      <c r="O28" s="35" t="str">
        <f t="shared" si="5"/>
        <v/>
      </c>
    </row>
    <row r="29" spans="1:15" x14ac:dyDescent="0.25">
      <c r="A29" s="7"/>
      <c r="B29" s="7"/>
      <c r="C29" s="7"/>
      <c r="D29" s="25"/>
      <c r="E29" s="31"/>
      <c r="F29" s="31"/>
      <c r="G29" s="7"/>
      <c r="H29" s="7"/>
      <c r="I29" s="32" t="str">
        <f t="shared" si="0"/>
        <v/>
      </c>
      <c r="J29" s="33" t="str">
        <f t="shared" si="1"/>
        <v/>
      </c>
      <c r="K29" s="33" t="str">
        <f t="shared" si="2"/>
        <v/>
      </c>
      <c r="L29" s="33" t="str">
        <f t="shared" si="3"/>
        <v/>
      </c>
      <c r="M29" s="32" t="str">
        <f t="shared" si="4"/>
        <v/>
      </c>
      <c r="N29" s="34" t="str">
        <f>IF(OR(M29="",'Start Here'!$C$5=""),"",M29*'Start Here'!$C$5)</f>
        <v/>
      </c>
      <c r="O29" s="35" t="str">
        <f t="shared" si="5"/>
        <v/>
      </c>
    </row>
    <row r="30" spans="1:15" x14ac:dyDescent="0.25">
      <c r="A30" s="7"/>
      <c r="B30" s="7"/>
      <c r="C30" s="7"/>
      <c r="D30" s="25"/>
      <c r="E30" s="31"/>
      <c r="F30" s="31"/>
      <c r="G30" s="7"/>
      <c r="H30" s="7"/>
      <c r="I30" s="32" t="str">
        <f t="shared" si="0"/>
        <v/>
      </c>
      <c r="J30" s="33" t="str">
        <f t="shared" si="1"/>
        <v/>
      </c>
      <c r="K30" s="33" t="str">
        <f t="shared" si="2"/>
        <v/>
      </c>
      <c r="L30" s="33" t="str">
        <f t="shared" si="3"/>
        <v/>
      </c>
      <c r="M30" s="32" t="str">
        <f t="shared" si="4"/>
        <v/>
      </c>
      <c r="N30" s="34" t="str">
        <f>IF(OR(M30="",'Start Here'!$C$5=""),"",M30*'Start Here'!$C$5)</f>
        <v/>
      </c>
      <c r="O30" s="35" t="str">
        <f t="shared" si="5"/>
        <v/>
      </c>
    </row>
    <row r="31" spans="1:15" x14ac:dyDescent="0.25">
      <c r="A31" s="7"/>
      <c r="B31" s="7"/>
      <c r="C31" s="7"/>
      <c r="D31" s="25"/>
      <c r="E31" s="31"/>
      <c r="F31" s="31"/>
      <c r="G31" s="7"/>
      <c r="H31" s="7"/>
      <c r="I31" s="32" t="str">
        <f t="shared" si="0"/>
        <v/>
      </c>
      <c r="J31" s="33" t="str">
        <f t="shared" si="1"/>
        <v/>
      </c>
      <c r="K31" s="33" t="str">
        <f t="shared" si="2"/>
        <v/>
      </c>
      <c r="L31" s="33" t="str">
        <f t="shared" si="3"/>
        <v/>
      </c>
      <c r="M31" s="32" t="str">
        <f t="shared" si="4"/>
        <v/>
      </c>
      <c r="N31" s="34" t="str">
        <f>IF(OR(M31="",'Start Here'!$C$5=""),"",M31*'Start Here'!$C$5)</f>
        <v/>
      </c>
      <c r="O31" s="35" t="str">
        <f t="shared" si="5"/>
        <v/>
      </c>
    </row>
    <row r="32" spans="1:15" x14ac:dyDescent="0.25">
      <c r="A32" s="7"/>
      <c r="B32" s="7"/>
      <c r="C32" s="7"/>
      <c r="D32" s="25"/>
      <c r="E32" s="31"/>
      <c r="F32" s="31"/>
      <c r="G32" s="7"/>
      <c r="H32" s="7"/>
      <c r="I32" s="32" t="str">
        <f t="shared" si="0"/>
        <v/>
      </c>
      <c r="J32" s="33" t="str">
        <f t="shared" si="1"/>
        <v/>
      </c>
      <c r="K32" s="33" t="str">
        <f t="shared" si="2"/>
        <v/>
      </c>
      <c r="L32" s="33" t="str">
        <f t="shared" si="3"/>
        <v/>
      </c>
      <c r="M32" s="32" t="str">
        <f t="shared" si="4"/>
        <v/>
      </c>
      <c r="N32" s="34" t="str">
        <f>IF(OR(M32="",'Start Here'!$C$5=""),"",M32*'Start Here'!$C$5)</f>
        <v/>
      </c>
      <c r="O32" s="35" t="str">
        <f t="shared" si="5"/>
        <v/>
      </c>
    </row>
    <row r="33" spans="1:15" x14ac:dyDescent="0.25">
      <c r="A33" s="7"/>
      <c r="B33" s="7"/>
      <c r="C33" s="7"/>
      <c r="D33" s="25"/>
      <c r="E33" s="31"/>
      <c r="F33" s="31"/>
      <c r="G33" s="7"/>
      <c r="H33" s="7"/>
      <c r="I33" s="32" t="str">
        <f t="shared" si="0"/>
        <v/>
      </c>
      <c r="J33" s="33" t="str">
        <f t="shared" si="1"/>
        <v/>
      </c>
      <c r="K33" s="33" t="str">
        <f t="shared" si="2"/>
        <v/>
      </c>
      <c r="L33" s="33" t="str">
        <f t="shared" si="3"/>
        <v/>
      </c>
      <c r="M33" s="32" t="str">
        <f t="shared" si="4"/>
        <v/>
      </c>
      <c r="N33" s="34" t="str">
        <f>IF(OR(M33="",'Start Here'!$C$5=""),"",M33*'Start Here'!$C$5)</f>
        <v/>
      </c>
      <c r="O33" s="35" t="str">
        <f t="shared" si="5"/>
        <v/>
      </c>
    </row>
    <row r="34" spans="1:15" x14ac:dyDescent="0.25">
      <c r="A34" s="7"/>
      <c r="B34" s="7"/>
      <c r="C34" s="7"/>
      <c r="D34" s="25"/>
      <c r="E34" s="31"/>
      <c r="F34" s="31"/>
      <c r="G34" s="7"/>
      <c r="H34" s="7"/>
      <c r="I34" s="32" t="str">
        <f t="shared" si="0"/>
        <v/>
      </c>
      <c r="J34" s="33" t="str">
        <f t="shared" si="1"/>
        <v/>
      </c>
      <c r="K34" s="33" t="str">
        <f t="shared" si="2"/>
        <v/>
      </c>
      <c r="L34" s="33" t="str">
        <f t="shared" si="3"/>
        <v/>
      </c>
      <c r="M34" s="32" t="str">
        <f t="shared" si="4"/>
        <v/>
      </c>
      <c r="N34" s="34" t="str">
        <f>IF(OR(M34="",'Start Here'!$C$5=""),"",M34*'Start Here'!$C$5)</f>
        <v/>
      </c>
      <c r="O34" s="35" t="str">
        <f t="shared" si="5"/>
        <v/>
      </c>
    </row>
    <row r="35" spans="1:15" x14ac:dyDescent="0.25">
      <c r="A35" s="7"/>
      <c r="B35" s="7"/>
      <c r="C35" s="7"/>
      <c r="D35" s="25"/>
      <c r="E35" s="31"/>
      <c r="F35" s="31"/>
      <c r="G35" s="7"/>
      <c r="H35" s="7"/>
      <c r="I35" s="32" t="str">
        <f t="shared" si="0"/>
        <v/>
      </c>
      <c r="J35" s="33" t="str">
        <f t="shared" si="1"/>
        <v/>
      </c>
      <c r="K35" s="33" t="str">
        <f t="shared" si="2"/>
        <v/>
      </c>
      <c r="L35" s="33" t="str">
        <f t="shared" si="3"/>
        <v/>
      </c>
      <c r="M35" s="32" t="str">
        <f t="shared" si="4"/>
        <v/>
      </c>
      <c r="N35" s="34" t="str">
        <f>IF(OR(M35="",'Start Here'!$C$5=""),"",M35*'Start Here'!$C$5)</f>
        <v/>
      </c>
      <c r="O35" s="35" t="str">
        <f t="shared" si="5"/>
        <v/>
      </c>
    </row>
    <row r="36" spans="1:15" x14ac:dyDescent="0.25">
      <c r="A36" s="7"/>
      <c r="B36" s="7"/>
      <c r="C36" s="7"/>
      <c r="D36" s="25"/>
      <c r="E36" s="31"/>
      <c r="F36" s="31"/>
      <c r="G36" s="7"/>
      <c r="H36" s="7"/>
      <c r="I36" s="32" t="str">
        <f t="shared" si="0"/>
        <v/>
      </c>
      <c r="J36" s="33" t="str">
        <f t="shared" si="1"/>
        <v/>
      </c>
      <c r="K36" s="33" t="str">
        <f t="shared" si="2"/>
        <v/>
      </c>
      <c r="L36" s="33" t="str">
        <f t="shared" si="3"/>
        <v/>
      </c>
      <c r="M36" s="32" t="str">
        <f t="shared" si="4"/>
        <v/>
      </c>
      <c r="N36" s="34" t="str">
        <f>IF(OR(M36="",'Start Here'!$C$5=""),"",M36*'Start Here'!$C$5)</f>
        <v/>
      </c>
      <c r="O36" s="35" t="str">
        <f t="shared" si="5"/>
        <v/>
      </c>
    </row>
    <row r="37" spans="1:15" x14ac:dyDescent="0.25">
      <c r="A37" s="7"/>
      <c r="B37" s="7"/>
      <c r="C37" s="7"/>
      <c r="D37" s="25"/>
      <c r="E37" s="31"/>
      <c r="F37" s="31"/>
      <c r="G37" s="7"/>
      <c r="H37" s="7"/>
      <c r="I37" s="32" t="str">
        <f t="shared" si="0"/>
        <v/>
      </c>
      <c r="J37" s="33" t="str">
        <f t="shared" si="1"/>
        <v/>
      </c>
      <c r="K37" s="33" t="str">
        <f t="shared" si="2"/>
        <v/>
      </c>
      <c r="L37" s="33" t="str">
        <f t="shared" si="3"/>
        <v/>
      </c>
      <c r="M37" s="32" t="str">
        <f t="shared" si="4"/>
        <v/>
      </c>
      <c r="N37" s="34" t="str">
        <f>IF(OR(M37="",'Start Here'!$C$5=""),"",M37*'Start Here'!$C$5)</f>
        <v/>
      </c>
      <c r="O37" s="35" t="str">
        <f t="shared" si="5"/>
        <v/>
      </c>
    </row>
    <row r="38" spans="1:15" x14ac:dyDescent="0.25">
      <c r="A38" s="7"/>
      <c r="B38" s="7"/>
      <c r="C38" s="7"/>
      <c r="D38" s="25"/>
      <c r="E38" s="31"/>
      <c r="F38" s="31"/>
      <c r="G38" s="7"/>
      <c r="H38" s="7"/>
      <c r="I38" s="32" t="str">
        <f t="shared" ref="I38:I69" si="6">IF(OR(C38="",D38=""),"",C38*D38)</f>
        <v/>
      </c>
      <c r="J38" s="33" t="str">
        <f t="shared" ref="J38:J69" si="7">IF(I38="","",I38*N(E38)/1000)</f>
        <v/>
      </c>
      <c r="K38" s="33" t="str">
        <f t="shared" ref="K38:K69" si="8">IF(I38="","",I38*N(F38)/1000)</f>
        <v/>
      </c>
      <c r="L38" s="33" t="str">
        <f t="shared" ref="L38:L69" si="9">IF(I38="","",J38+K38)</f>
        <v/>
      </c>
      <c r="M38" s="32" t="str">
        <f t="shared" ref="M38:M69" si="10">IF(L38="","",L38*30)</f>
        <v/>
      </c>
      <c r="N38" s="34" t="str">
        <f>IF(OR(M38="",'Start Here'!$C$5=""),"",M38*'Start Here'!$C$5)</f>
        <v/>
      </c>
      <c r="O38" s="35" t="str">
        <f t="shared" ref="O38:O69" si="11">IF(L38="","",L38+ROW()/1000000000)</f>
        <v/>
      </c>
    </row>
    <row r="39" spans="1:15" x14ac:dyDescent="0.25">
      <c r="A39" s="7"/>
      <c r="B39" s="7"/>
      <c r="C39" s="7"/>
      <c r="D39" s="25"/>
      <c r="E39" s="31"/>
      <c r="F39" s="31"/>
      <c r="G39" s="7"/>
      <c r="H39" s="7"/>
      <c r="I39" s="32" t="str">
        <f t="shared" si="6"/>
        <v/>
      </c>
      <c r="J39" s="33" t="str">
        <f t="shared" si="7"/>
        <v/>
      </c>
      <c r="K39" s="33" t="str">
        <f t="shared" si="8"/>
        <v/>
      </c>
      <c r="L39" s="33" t="str">
        <f t="shared" si="9"/>
        <v/>
      </c>
      <c r="M39" s="32" t="str">
        <f t="shared" si="10"/>
        <v/>
      </c>
      <c r="N39" s="34" t="str">
        <f>IF(OR(M39="",'Start Here'!$C$5=""),"",M39*'Start Here'!$C$5)</f>
        <v/>
      </c>
      <c r="O39" s="35" t="str">
        <f t="shared" si="11"/>
        <v/>
      </c>
    </row>
    <row r="40" spans="1:15" x14ac:dyDescent="0.25">
      <c r="A40" s="7"/>
      <c r="B40" s="7"/>
      <c r="C40" s="7"/>
      <c r="D40" s="25"/>
      <c r="E40" s="31"/>
      <c r="F40" s="31"/>
      <c r="G40" s="7"/>
      <c r="H40" s="7"/>
      <c r="I40" s="32" t="str">
        <f t="shared" si="6"/>
        <v/>
      </c>
      <c r="J40" s="33" t="str">
        <f t="shared" si="7"/>
        <v/>
      </c>
      <c r="K40" s="33" t="str">
        <f t="shared" si="8"/>
        <v/>
      </c>
      <c r="L40" s="33" t="str">
        <f t="shared" si="9"/>
        <v/>
      </c>
      <c r="M40" s="32" t="str">
        <f t="shared" si="10"/>
        <v/>
      </c>
      <c r="N40" s="34" t="str">
        <f>IF(OR(M40="",'Start Here'!$C$5=""),"",M40*'Start Here'!$C$5)</f>
        <v/>
      </c>
      <c r="O40" s="35" t="str">
        <f t="shared" si="11"/>
        <v/>
      </c>
    </row>
    <row r="41" spans="1:15" x14ac:dyDescent="0.25">
      <c r="A41" s="7"/>
      <c r="B41" s="7"/>
      <c r="C41" s="7"/>
      <c r="D41" s="25"/>
      <c r="E41" s="31"/>
      <c r="F41" s="31"/>
      <c r="G41" s="7"/>
      <c r="H41" s="7"/>
      <c r="I41" s="32" t="str">
        <f t="shared" si="6"/>
        <v/>
      </c>
      <c r="J41" s="33" t="str">
        <f t="shared" si="7"/>
        <v/>
      </c>
      <c r="K41" s="33" t="str">
        <f t="shared" si="8"/>
        <v/>
      </c>
      <c r="L41" s="33" t="str">
        <f t="shared" si="9"/>
        <v/>
      </c>
      <c r="M41" s="32" t="str">
        <f t="shared" si="10"/>
        <v/>
      </c>
      <c r="N41" s="34" t="str">
        <f>IF(OR(M41="",'Start Here'!$C$5=""),"",M41*'Start Here'!$C$5)</f>
        <v/>
      </c>
      <c r="O41" s="35" t="str">
        <f t="shared" si="11"/>
        <v/>
      </c>
    </row>
    <row r="42" spans="1:15" x14ac:dyDescent="0.25">
      <c r="A42" s="7"/>
      <c r="B42" s="7"/>
      <c r="C42" s="7"/>
      <c r="D42" s="25"/>
      <c r="E42" s="31"/>
      <c r="F42" s="31"/>
      <c r="G42" s="7"/>
      <c r="H42" s="7"/>
      <c r="I42" s="32" t="str">
        <f t="shared" si="6"/>
        <v/>
      </c>
      <c r="J42" s="33" t="str">
        <f t="shared" si="7"/>
        <v/>
      </c>
      <c r="K42" s="33" t="str">
        <f t="shared" si="8"/>
        <v/>
      </c>
      <c r="L42" s="33" t="str">
        <f t="shared" si="9"/>
        <v/>
      </c>
      <c r="M42" s="32" t="str">
        <f t="shared" si="10"/>
        <v/>
      </c>
      <c r="N42" s="34" t="str">
        <f>IF(OR(M42="",'Start Here'!$C$5=""),"",M42*'Start Here'!$C$5)</f>
        <v/>
      </c>
      <c r="O42" s="35" t="str">
        <f t="shared" si="11"/>
        <v/>
      </c>
    </row>
    <row r="43" spans="1:15" x14ac:dyDescent="0.25">
      <c r="A43" s="7"/>
      <c r="B43" s="7"/>
      <c r="C43" s="7"/>
      <c r="D43" s="25"/>
      <c r="E43" s="31"/>
      <c r="F43" s="31"/>
      <c r="G43" s="7"/>
      <c r="H43" s="7"/>
      <c r="I43" s="32" t="str">
        <f t="shared" si="6"/>
        <v/>
      </c>
      <c r="J43" s="33" t="str">
        <f t="shared" si="7"/>
        <v/>
      </c>
      <c r="K43" s="33" t="str">
        <f t="shared" si="8"/>
        <v/>
      </c>
      <c r="L43" s="33" t="str">
        <f t="shared" si="9"/>
        <v/>
      </c>
      <c r="M43" s="32" t="str">
        <f t="shared" si="10"/>
        <v/>
      </c>
      <c r="N43" s="34" t="str">
        <f>IF(OR(M43="",'Start Here'!$C$5=""),"",M43*'Start Here'!$C$5)</f>
        <v/>
      </c>
      <c r="O43" s="35" t="str">
        <f t="shared" si="11"/>
        <v/>
      </c>
    </row>
    <row r="44" spans="1:15" x14ac:dyDescent="0.25">
      <c r="A44" s="7"/>
      <c r="B44" s="7"/>
      <c r="C44" s="7"/>
      <c r="D44" s="25"/>
      <c r="E44" s="31"/>
      <c r="F44" s="31"/>
      <c r="G44" s="7"/>
      <c r="H44" s="7"/>
      <c r="I44" s="32" t="str">
        <f t="shared" si="6"/>
        <v/>
      </c>
      <c r="J44" s="33" t="str">
        <f t="shared" si="7"/>
        <v/>
      </c>
      <c r="K44" s="33" t="str">
        <f t="shared" si="8"/>
        <v/>
      </c>
      <c r="L44" s="33" t="str">
        <f t="shared" si="9"/>
        <v/>
      </c>
      <c r="M44" s="32" t="str">
        <f t="shared" si="10"/>
        <v/>
      </c>
      <c r="N44" s="34" t="str">
        <f>IF(OR(M44="",'Start Here'!$C$5=""),"",M44*'Start Here'!$C$5)</f>
        <v/>
      </c>
      <c r="O44" s="35" t="str">
        <f t="shared" si="11"/>
        <v/>
      </c>
    </row>
    <row r="45" spans="1:15" x14ac:dyDescent="0.25">
      <c r="A45" s="7"/>
      <c r="B45" s="7"/>
      <c r="C45" s="7"/>
      <c r="D45" s="25"/>
      <c r="E45" s="31"/>
      <c r="F45" s="31"/>
      <c r="G45" s="7"/>
      <c r="H45" s="7"/>
      <c r="I45" s="32" t="str">
        <f t="shared" si="6"/>
        <v/>
      </c>
      <c r="J45" s="33" t="str">
        <f t="shared" si="7"/>
        <v/>
      </c>
      <c r="K45" s="33" t="str">
        <f t="shared" si="8"/>
        <v/>
      </c>
      <c r="L45" s="33" t="str">
        <f t="shared" si="9"/>
        <v/>
      </c>
      <c r="M45" s="32" t="str">
        <f t="shared" si="10"/>
        <v/>
      </c>
      <c r="N45" s="34" t="str">
        <f>IF(OR(M45="",'Start Here'!$C$5=""),"",M45*'Start Here'!$C$5)</f>
        <v/>
      </c>
      <c r="O45" s="35" t="str">
        <f t="shared" si="11"/>
        <v/>
      </c>
    </row>
    <row r="46" spans="1:15" x14ac:dyDescent="0.25">
      <c r="A46" s="7"/>
      <c r="B46" s="7"/>
      <c r="C46" s="7"/>
      <c r="D46" s="25"/>
      <c r="E46" s="31"/>
      <c r="F46" s="31"/>
      <c r="G46" s="7"/>
      <c r="H46" s="7"/>
      <c r="I46" s="32" t="str">
        <f t="shared" si="6"/>
        <v/>
      </c>
      <c r="J46" s="33" t="str">
        <f t="shared" si="7"/>
        <v/>
      </c>
      <c r="K46" s="33" t="str">
        <f t="shared" si="8"/>
        <v/>
      </c>
      <c r="L46" s="33" t="str">
        <f t="shared" si="9"/>
        <v/>
      </c>
      <c r="M46" s="32" t="str">
        <f t="shared" si="10"/>
        <v/>
      </c>
      <c r="N46" s="34" t="str">
        <f>IF(OR(M46="",'Start Here'!$C$5=""),"",M46*'Start Here'!$C$5)</f>
        <v/>
      </c>
      <c r="O46" s="35" t="str">
        <f t="shared" si="11"/>
        <v/>
      </c>
    </row>
    <row r="47" spans="1:15" x14ac:dyDescent="0.25">
      <c r="A47" s="7"/>
      <c r="B47" s="7"/>
      <c r="C47" s="7"/>
      <c r="D47" s="25"/>
      <c r="E47" s="31"/>
      <c r="F47" s="31"/>
      <c r="G47" s="7"/>
      <c r="H47" s="7"/>
      <c r="I47" s="32" t="str">
        <f t="shared" si="6"/>
        <v/>
      </c>
      <c r="J47" s="33" t="str">
        <f t="shared" si="7"/>
        <v/>
      </c>
      <c r="K47" s="33" t="str">
        <f t="shared" si="8"/>
        <v/>
      </c>
      <c r="L47" s="33" t="str">
        <f t="shared" si="9"/>
        <v/>
      </c>
      <c r="M47" s="32" t="str">
        <f t="shared" si="10"/>
        <v/>
      </c>
      <c r="N47" s="34" t="str">
        <f>IF(OR(M47="",'Start Here'!$C$5=""),"",M47*'Start Here'!$C$5)</f>
        <v/>
      </c>
      <c r="O47" s="35" t="str">
        <f t="shared" si="11"/>
        <v/>
      </c>
    </row>
    <row r="48" spans="1:15" x14ac:dyDescent="0.25">
      <c r="A48" s="7"/>
      <c r="B48" s="7"/>
      <c r="C48" s="7"/>
      <c r="D48" s="25"/>
      <c r="E48" s="31"/>
      <c r="F48" s="31"/>
      <c r="G48" s="7"/>
      <c r="H48" s="7"/>
      <c r="I48" s="32" t="str">
        <f t="shared" si="6"/>
        <v/>
      </c>
      <c r="J48" s="33" t="str">
        <f t="shared" si="7"/>
        <v/>
      </c>
      <c r="K48" s="33" t="str">
        <f t="shared" si="8"/>
        <v/>
      </c>
      <c r="L48" s="33" t="str">
        <f t="shared" si="9"/>
        <v/>
      </c>
      <c r="M48" s="32" t="str">
        <f t="shared" si="10"/>
        <v/>
      </c>
      <c r="N48" s="34" t="str">
        <f>IF(OR(M48="",'Start Here'!$C$5=""),"",M48*'Start Here'!$C$5)</f>
        <v/>
      </c>
      <c r="O48" s="35" t="str">
        <f t="shared" si="11"/>
        <v/>
      </c>
    </row>
    <row r="49" spans="1:15" x14ac:dyDescent="0.25">
      <c r="A49" s="7"/>
      <c r="B49" s="7"/>
      <c r="C49" s="7"/>
      <c r="D49" s="25"/>
      <c r="E49" s="31"/>
      <c r="F49" s="31"/>
      <c r="G49" s="7"/>
      <c r="H49" s="7"/>
      <c r="I49" s="32" t="str">
        <f t="shared" si="6"/>
        <v/>
      </c>
      <c r="J49" s="33" t="str">
        <f t="shared" si="7"/>
        <v/>
      </c>
      <c r="K49" s="33" t="str">
        <f t="shared" si="8"/>
        <v/>
      </c>
      <c r="L49" s="33" t="str">
        <f t="shared" si="9"/>
        <v/>
      </c>
      <c r="M49" s="32" t="str">
        <f t="shared" si="10"/>
        <v/>
      </c>
      <c r="N49" s="34" t="str">
        <f>IF(OR(M49="",'Start Here'!$C$5=""),"",M49*'Start Here'!$C$5)</f>
        <v/>
      </c>
      <c r="O49" s="35" t="str">
        <f t="shared" si="11"/>
        <v/>
      </c>
    </row>
    <row r="50" spans="1:15" x14ac:dyDescent="0.25">
      <c r="A50" s="7"/>
      <c r="B50" s="7"/>
      <c r="C50" s="7"/>
      <c r="D50" s="25"/>
      <c r="E50" s="31"/>
      <c r="F50" s="31"/>
      <c r="G50" s="7"/>
      <c r="H50" s="7"/>
      <c r="I50" s="32" t="str">
        <f t="shared" si="6"/>
        <v/>
      </c>
      <c r="J50" s="33" t="str">
        <f t="shared" si="7"/>
        <v/>
      </c>
      <c r="K50" s="33" t="str">
        <f t="shared" si="8"/>
        <v/>
      </c>
      <c r="L50" s="33" t="str">
        <f t="shared" si="9"/>
        <v/>
      </c>
      <c r="M50" s="32" t="str">
        <f t="shared" si="10"/>
        <v/>
      </c>
      <c r="N50" s="34" t="str">
        <f>IF(OR(M50="",'Start Here'!$C$5=""),"",M50*'Start Here'!$C$5)</f>
        <v/>
      </c>
      <c r="O50" s="35" t="str">
        <f t="shared" si="11"/>
        <v/>
      </c>
    </row>
    <row r="51" spans="1:15" x14ac:dyDescent="0.25">
      <c r="A51" s="7"/>
      <c r="B51" s="7"/>
      <c r="C51" s="7"/>
      <c r="D51" s="25"/>
      <c r="E51" s="31"/>
      <c r="F51" s="31"/>
      <c r="G51" s="7"/>
      <c r="H51" s="7"/>
      <c r="I51" s="32" t="str">
        <f t="shared" si="6"/>
        <v/>
      </c>
      <c r="J51" s="33" t="str">
        <f t="shared" si="7"/>
        <v/>
      </c>
      <c r="K51" s="33" t="str">
        <f t="shared" si="8"/>
        <v/>
      </c>
      <c r="L51" s="33" t="str">
        <f t="shared" si="9"/>
        <v/>
      </c>
      <c r="M51" s="32" t="str">
        <f t="shared" si="10"/>
        <v/>
      </c>
      <c r="N51" s="34" t="str">
        <f>IF(OR(M51="",'Start Here'!$C$5=""),"",M51*'Start Here'!$C$5)</f>
        <v/>
      </c>
      <c r="O51" s="35" t="str">
        <f t="shared" si="11"/>
        <v/>
      </c>
    </row>
    <row r="52" spans="1:15" x14ac:dyDescent="0.25">
      <c r="A52" s="7"/>
      <c r="B52" s="7"/>
      <c r="C52" s="7"/>
      <c r="D52" s="25"/>
      <c r="E52" s="31"/>
      <c r="F52" s="31"/>
      <c r="G52" s="7"/>
      <c r="H52" s="7"/>
      <c r="I52" s="32" t="str">
        <f t="shared" si="6"/>
        <v/>
      </c>
      <c r="J52" s="33" t="str">
        <f t="shared" si="7"/>
        <v/>
      </c>
      <c r="K52" s="33" t="str">
        <f t="shared" si="8"/>
        <v/>
      </c>
      <c r="L52" s="33" t="str">
        <f t="shared" si="9"/>
        <v/>
      </c>
      <c r="M52" s="32" t="str">
        <f t="shared" si="10"/>
        <v/>
      </c>
      <c r="N52" s="34" t="str">
        <f>IF(OR(M52="",'Start Here'!$C$5=""),"",M52*'Start Here'!$C$5)</f>
        <v/>
      </c>
      <c r="O52" s="35" t="str">
        <f t="shared" si="11"/>
        <v/>
      </c>
    </row>
    <row r="53" spans="1:15" x14ac:dyDescent="0.25">
      <c r="A53" s="7"/>
      <c r="B53" s="7"/>
      <c r="C53" s="7"/>
      <c r="D53" s="25"/>
      <c r="E53" s="31"/>
      <c r="F53" s="31"/>
      <c r="G53" s="7"/>
      <c r="H53" s="7"/>
      <c r="I53" s="32" t="str">
        <f t="shared" si="6"/>
        <v/>
      </c>
      <c r="J53" s="33" t="str">
        <f t="shared" si="7"/>
        <v/>
      </c>
      <c r="K53" s="33" t="str">
        <f t="shared" si="8"/>
        <v/>
      </c>
      <c r="L53" s="33" t="str">
        <f t="shared" si="9"/>
        <v/>
      </c>
      <c r="M53" s="32" t="str">
        <f t="shared" si="10"/>
        <v/>
      </c>
      <c r="N53" s="34" t="str">
        <f>IF(OR(M53="",'Start Here'!$C$5=""),"",M53*'Start Here'!$C$5)</f>
        <v/>
      </c>
      <c r="O53" s="35" t="str">
        <f t="shared" si="11"/>
        <v/>
      </c>
    </row>
    <row r="54" spans="1:15" x14ac:dyDescent="0.25">
      <c r="A54" s="7"/>
      <c r="B54" s="7"/>
      <c r="C54" s="7"/>
      <c r="D54" s="25"/>
      <c r="E54" s="31"/>
      <c r="F54" s="31"/>
      <c r="G54" s="7"/>
      <c r="H54" s="7"/>
      <c r="I54" s="32" t="str">
        <f t="shared" si="6"/>
        <v/>
      </c>
      <c r="J54" s="33" t="str">
        <f t="shared" si="7"/>
        <v/>
      </c>
      <c r="K54" s="33" t="str">
        <f t="shared" si="8"/>
        <v/>
      </c>
      <c r="L54" s="33" t="str">
        <f t="shared" si="9"/>
        <v/>
      </c>
      <c r="M54" s="32" t="str">
        <f t="shared" si="10"/>
        <v/>
      </c>
      <c r="N54" s="34" t="str">
        <f>IF(OR(M54="",'Start Here'!$C$5=""),"",M54*'Start Here'!$C$5)</f>
        <v/>
      </c>
      <c r="O54" s="35" t="str">
        <f t="shared" si="11"/>
        <v/>
      </c>
    </row>
    <row r="55" spans="1:15" x14ac:dyDescent="0.25">
      <c r="A55" s="7"/>
      <c r="B55" s="7"/>
      <c r="C55" s="7"/>
      <c r="D55" s="25"/>
      <c r="E55" s="31"/>
      <c r="F55" s="31"/>
      <c r="G55" s="7"/>
      <c r="H55" s="7"/>
      <c r="I55" s="32" t="str">
        <f t="shared" si="6"/>
        <v/>
      </c>
      <c r="J55" s="33" t="str">
        <f t="shared" si="7"/>
        <v/>
      </c>
      <c r="K55" s="33" t="str">
        <f t="shared" si="8"/>
        <v/>
      </c>
      <c r="L55" s="33" t="str">
        <f t="shared" si="9"/>
        <v/>
      </c>
      <c r="M55" s="32" t="str">
        <f t="shared" si="10"/>
        <v/>
      </c>
      <c r="N55" s="34" t="str">
        <f>IF(OR(M55="",'Start Here'!$C$5=""),"",M55*'Start Here'!$C$5)</f>
        <v/>
      </c>
      <c r="O55" s="35" t="str">
        <f t="shared" si="11"/>
        <v/>
      </c>
    </row>
    <row r="56" spans="1:15" x14ac:dyDescent="0.25">
      <c r="A56" s="7"/>
      <c r="B56" s="7"/>
      <c r="C56" s="7"/>
      <c r="D56" s="25"/>
      <c r="E56" s="31"/>
      <c r="F56" s="31"/>
      <c r="G56" s="7"/>
      <c r="H56" s="7"/>
      <c r="I56" s="32" t="str">
        <f t="shared" si="6"/>
        <v/>
      </c>
      <c r="J56" s="33" t="str">
        <f t="shared" si="7"/>
        <v/>
      </c>
      <c r="K56" s="33" t="str">
        <f t="shared" si="8"/>
        <v/>
      </c>
      <c r="L56" s="33" t="str">
        <f t="shared" si="9"/>
        <v/>
      </c>
      <c r="M56" s="32" t="str">
        <f t="shared" si="10"/>
        <v/>
      </c>
      <c r="N56" s="34" t="str">
        <f>IF(OR(M56="",'Start Here'!$C$5=""),"",M56*'Start Here'!$C$5)</f>
        <v/>
      </c>
      <c r="O56" s="35" t="str">
        <f t="shared" si="11"/>
        <v/>
      </c>
    </row>
    <row r="57" spans="1:15" x14ac:dyDescent="0.25">
      <c r="A57" s="7"/>
      <c r="B57" s="7"/>
      <c r="C57" s="7"/>
      <c r="D57" s="25"/>
      <c r="E57" s="31"/>
      <c r="F57" s="31"/>
      <c r="G57" s="7"/>
      <c r="H57" s="7"/>
      <c r="I57" s="32" t="str">
        <f t="shared" si="6"/>
        <v/>
      </c>
      <c r="J57" s="33" t="str">
        <f t="shared" si="7"/>
        <v/>
      </c>
      <c r="K57" s="33" t="str">
        <f t="shared" si="8"/>
        <v/>
      </c>
      <c r="L57" s="33" t="str">
        <f t="shared" si="9"/>
        <v/>
      </c>
      <c r="M57" s="32" t="str">
        <f t="shared" si="10"/>
        <v/>
      </c>
      <c r="N57" s="34" t="str">
        <f>IF(OR(M57="",'Start Here'!$C$5=""),"",M57*'Start Here'!$C$5)</f>
        <v/>
      </c>
      <c r="O57" s="35" t="str">
        <f t="shared" si="11"/>
        <v/>
      </c>
    </row>
    <row r="58" spans="1:15" x14ac:dyDescent="0.25">
      <c r="A58" s="7"/>
      <c r="B58" s="7"/>
      <c r="C58" s="7"/>
      <c r="D58" s="25"/>
      <c r="E58" s="31"/>
      <c r="F58" s="31"/>
      <c r="G58" s="7"/>
      <c r="H58" s="7"/>
      <c r="I58" s="32" t="str">
        <f t="shared" si="6"/>
        <v/>
      </c>
      <c r="J58" s="33" t="str">
        <f t="shared" si="7"/>
        <v/>
      </c>
      <c r="K58" s="33" t="str">
        <f t="shared" si="8"/>
        <v/>
      </c>
      <c r="L58" s="33" t="str">
        <f t="shared" si="9"/>
        <v/>
      </c>
      <c r="M58" s="32" t="str">
        <f t="shared" si="10"/>
        <v/>
      </c>
      <c r="N58" s="34" t="str">
        <f>IF(OR(M58="",'Start Here'!$C$5=""),"",M58*'Start Here'!$C$5)</f>
        <v/>
      </c>
      <c r="O58" s="35" t="str">
        <f t="shared" si="11"/>
        <v/>
      </c>
    </row>
    <row r="59" spans="1:15" x14ac:dyDescent="0.25">
      <c r="A59" s="7"/>
      <c r="B59" s="7"/>
      <c r="C59" s="7"/>
      <c r="D59" s="25"/>
      <c r="E59" s="31"/>
      <c r="F59" s="31"/>
      <c r="G59" s="7"/>
      <c r="H59" s="7"/>
      <c r="I59" s="32" t="str">
        <f t="shared" si="6"/>
        <v/>
      </c>
      <c r="J59" s="33" t="str">
        <f t="shared" si="7"/>
        <v/>
      </c>
      <c r="K59" s="33" t="str">
        <f t="shared" si="8"/>
        <v/>
      </c>
      <c r="L59" s="33" t="str">
        <f t="shared" si="9"/>
        <v/>
      </c>
      <c r="M59" s="32" t="str">
        <f t="shared" si="10"/>
        <v/>
      </c>
      <c r="N59" s="34" t="str">
        <f>IF(OR(M59="",'Start Here'!$C$5=""),"",M59*'Start Here'!$C$5)</f>
        <v/>
      </c>
      <c r="O59" s="35" t="str">
        <f t="shared" si="11"/>
        <v/>
      </c>
    </row>
    <row r="60" spans="1:15" x14ac:dyDescent="0.25">
      <c r="A60" s="7"/>
      <c r="B60" s="7"/>
      <c r="C60" s="7"/>
      <c r="D60" s="25"/>
      <c r="E60" s="31"/>
      <c r="F60" s="31"/>
      <c r="G60" s="7"/>
      <c r="H60" s="7"/>
      <c r="I60" s="32" t="str">
        <f t="shared" si="6"/>
        <v/>
      </c>
      <c r="J60" s="33" t="str">
        <f t="shared" si="7"/>
        <v/>
      </c>
      <c r="K60" s="33" t="str">
        <f t="shared" si="8"/>
        <v/>
      </c>
      <c r="L60" s="33" t="str">
        <f t="shared" si="9"/>
        <v/>
      </c>
      <c r="M60" s="32" t="str">
        <f t="shared" si="10"/>
        <v/>
      </c>
      <c r="N60" s="34" t="str">
        <f>IF(OR(M60="",'Start Here'!$C$5=""),"",M60*'Start Here'!$C$5)</f>
        <v/>
      </c>
      <c r="O60" s="35" t="str">
        <f t="shared" si="11"/>
        <v/>
      </c>
    </row>
    <row r="61" spans="1:15" x14ac:dyDescent="0.25">
      <c r="A61" s="7"/>
      <c r="B61" s="7"/>
      <c r="C61" s="7"/>
      <c r="D61" s="25"/>
      <c r="E61" s="31"/>
      <c r="F61" s="31"/>
      <c r="G61" s="7"/>
      <c r="H61" s="7"/>
      <c r="I61" s="32" t="str">
        <f t="shared" si="6"/>
        <v/>
      </c>
      <c r="J61" s="33" t="str">
        <f t="shared" si="7"/>
        <v/>
      </c>
      <c r="K61" s="33" t="str">
        <f t="shared" si="8"/>
        <v/>
      </c>
      <c r="L61" s="33" t="str">
        <f t="shared" si="9"/>
        <v/>
      </c>
      <c r="M61" s="32" t="str">
        <f t="shared" si="10"/>
        <v/>
      </c>
      <c r="N61" s="34" t="str">
        <f>IF(OR(M61="",'Start Here'!$C$5=""),"",M61*'Start Here'!$C$5)</f>
        <v/>
      </c>
      <c r="O61" s="35" t="str">
        <f t="shared" si="11"/>
        <v/>
      </c>
    </row>
    <row r="62" spans="1:15" x14ac:dyDescent="0.25">
      <c r="A62" s="7"/>
      <c r="B62" s="7"/>
      <c r="C62" s="7"/>
      <c r="D62" s="25"/>
      <c r="E62" s="31"/>
      <c r="F62" s="31"/>
      <c r="G62" s="7"/>
      <c r="H62" s="7"/>
      <c r="I62" s="32" t="str">
        <f t="shared" si="6"/>
        <v/>
      </c>
      <c r="J62" s="33" t="str">
        <f t="shared" si="7"/>
        <v/>
      </c>
      <c r="K62" s="33" t="str">
        <f t="shared" si="8"/>
        <v/>
      </c>
      <c r="L62" s="33" t="str">
        <f t="shared" si="9"/>
        <v/>
      </c>
      <c r="M62" s="32" t="str">
        <f t="shared" si="10"/>
        <v/>
      </c>
      <c r="N62" s="34" t="str">
        <f>IF(OR(M62="",'Start Here'!$C$5=""),"",M62*'Start Here'!$C$5)</f>
        <v/>
      </c>
      <c r="O62" s="35" t="str">
        <f t="shared" si="11"/>
        <v/>
      </c>
    </row>
    <row r="63" spans="1:15" x14ac:dyDescent="0.25">
      <c r="A63" s="7"/>
      <c r="B63" s="7"/>
      <c r="C63" s="7"/>
      <c r="D63" s="25"/>
      <c r="E63" s="31"/>
      <c r="F63" s="31"/>
      <c r="G63" s="7"/>
      <c r="H63" s="7"/>
      <c r="I63" s="32" t="str">
        <f t="shared" si="6"/>
        <v/>
      </c>
      <c r="J63" s="33" t="str">
        <f t="shared" si="7"/>
        <v/>
      </c>
      <c r="K63" s="33" t="str">
        <f t="shared" si="8"/>
        <v/>
      </c>
      <c r="L63" s="33" t="str">
        <f t="shared" si="9"/>
        <v/>
      </c>
      <c r="M63" s="32" t="str">
        <f t="shared" si="10"/>
        <v/>
      </c>
      <c r="N63" s="34" t="str">
        <f>IF(OR(M63="",'Start Here'!$C$5=""),"",M63*'Start Here'!$C$5)</f>
        <v/>
      </c>
      <c r="O63" s="35" t="str">
        <f t="shared" si="11"/>
        <v/>
      </c>
    </row>
    <row r="64" spans="1:15" x14ac:dyDescent="0.25">
      <c r="A64" s="7"/>
      <c r="B64" s="7"/>
      <c r="C64" s="7"/>
      <c r="D64" s="25"/>
      <c r="E64" s="31"/>
      <c r="F64" s="31"/>
      <c r="G64" s="7"/>
      <c r="H64" s="7"/>
      <c r="I64" s="32" t="str">
        <f t="shared" si="6"/>
        <v/>
      </c>
      <c r="J64" s="33" t="str">
        <f t="shared" si="7"/>
        <v/>
      </c>
      <c r="K64" s="33" t="str">
        <f t="shared" si="8"/>
        <v/>
      </c>
      <c r="L64" s="33" t="str">
        <f t="shared" si="9"/>
        <v/>
      </c>
      <c r="M64" s="32" t="str">
        <f t="shared" si="10"/>
        <v/>
      </c>
      <c r="N64" s="34" t="str">
        <f>IF(OR(M64="",'Start Here'!$C$5=""),"",M64*'Start Here'!$C$5)</f>
        <v/>
      </c>
      <c r="O64" s="35" t="str">
        <f t="shared" si="11"/>
        <v/>
      </c>
    </row>
    <row r="65" spans="1:15" x14ac:dyDescent="0.25">
      <c r="A65" s="7"/>
      <c r="B65" s="7"/>
      <c r="C65" s="7"/>
      <c r="D65" s="25"/>
      <c r="E65" s="31"/>
      <c r="F65" s="31"/>
      <c r="G65" s="7"/>
      <c r="H65" s="7"/>
      <c r="I65" s="32" t="str">
        <f t="shared" si="6"/>
        <v/>
      </c>
      <c r="J65" s="33" t="str">
        <f t="shared" si="7"/>
        <v/>
      </c>
      <c r="K65" s="33" t="str">
        <f t="shared" si="8"/>
        <v/>
      </c>
      <c r="L65" s="33" t="str">
        <f t="shared" si="9"/>
        <v/>
      </c>
      <c r="M65" s="32" t="str">
        <f t="shared" si="10"/>
        <v/>
      </c>
      <c r="N65" s="34" t="str">
        <f>IF(OR(M65="",'Start Here'!$C$5=""),"",M65*'Start Here'!$C$5)</f>
        <v/>
      </c>
      <c r="O65" s="35" t="str">
        <f t="shared" si="11"/>
        <v/>
      </c>
    </row>
    <row r="66" spans="1:15" x14ac:dyDescent="0.25">
      <c r="A66" s="7"/>
      <c r="B66" s="7"/>
      <c r="C66" s="7"/>
      <c r="D66" s="25"/>
      <c r="E66" s="31"/>
      <c r="F66" s="31"/>
      <c r="G66" s="7"/>
      <c r="H66" s="7"/>
      <c r="I66" s="32" t="str">
        <f t="shared" si="6"/>
        <v/>
      </c>
      <c r="J66" s="33" t="str">
        <f t="shared" si="7"/>
        <v/>
      </c>
      <c r="K66" s="33" t="str">
        <f t="shared" si="8"/>
        <v/>
      </c>
      <c r="L66" s="33" t="str">
        <f t="shared" si="9"/>
        <v/>
      </c>
      <c r="M66" s="32" t="str">
        <f t="shared" si="10"/>
        <v/>
      </c>
      <c r="N66" s="34" t="str">
        <f>IF(OR(M66="",'Start Here'!$C$5=""),"",M66*'Start Here'!$C$5)</f>
        <v/>
      </c>
      <c r="O66" s="35" t="str">
        <f t="shared" si="11"/>
        <v/>
      </c>
    </row>
    <row r="67" spans="1:15" x14ac:dyDescent="0.25">
      <c r="A67" s="7"/>
      <c r="B67" s="7"/>
      <c r="C67" s="7"/>
      <c r="D67" s="25"/>
      <c r="E67" s="31"/>
      <c r="F67" s="31"/>
      <c r="G67" s="7"/>
      <c r="H67" s="7"/>
      <c r="I67" s="32" t="str">
        <f t="shared" si="6"/>
        <v/>
      </c>
      <c r="J67" s="33" t="str">
        <f t="shared" si="7"/>
        <v/>
      </c>
      <c r="K67" s="33" t="str">
        <f t="shared" si="8"/>
        <v/>
      </c>
      <c r="L67" s="33" t="str">
        <f t="shared" si="9"/>
        <v/>
      </c>
      <c r="M67" s="32" t="str">
        <f t="shared" si="10"/>
        <v/>
      </c>
      <c r="N67" s="34" t="str">
        <f>IF(OR(M67="",'Start Here'!$C$5=""),"",M67*'Start Here'!$C$5)</f>
        <v/>
      </c>
      <c r="O67" s="35" t="str">
        <f t="shared" si="11"/>
        <v/>
      </c>
    </row>
    <row r="68" spans="1:15" x14ac:dyDescent="0.25">
      <c r="A68" s="7"/>
      <c r="B68" s="7"/>
      <c r="C68" s="7"/>
      <c r="D68" s="25"/>
      <c r="E68" s="31"/>
      <c r="F68" s="31"/>
      <c r="G68" s="7"/>
      <c r="H68" s="7"/>
      <c r="I68" s="32" t="str">
        <f t="shared" si="6"/>
        <v/>
      </c>
      <c r="J68" s="33" t="str">
        <f t="shared" si="7"/>
        <v/>
      </c>
      <c r="K68" s="33" t="str">
        <f t="shared" si="8"/>
        <v/>
      </c>
      <c r="L68" s="33" t="str">
        <f t="shared" si="9"/>
        <v/>
      </c>
      <c r="M68" s="32" t="str">
        <f t="shared" si="10"/>
        <v/>
      </c>
      <c r="N68" s="34" t="str">
        <f>IF(OR(M68="",'Start Here'!$C$5=""),"",M68*'Start Here'!$C$5)</f>
        <v/>
      </c>
      <c r="O68" s="35" t="str">
        <f t="shared" si="11"/>
        <v/>
      </c>
    </row>
    <row r="69" spans="1:15" x14ac:dyDescent="0.25">
      <c r="A69" s="7"/>
      <c r="B69" s="7"/>
      <c r="C69" s="7"/>
      <c r="D69" s="25"/>
      <c r="E69" s="31"/>
      <c r="F69" s="31"/>
      <c r="G69" s="7"/>
      <c r="H69" s="7"/>
      <c r="I69" s="32" t="str">
        <f t="shared" si="6"/>
        <v/>
      </c>
      <c r="J69" s="33" t="str">
        <f t="shared" si="7"/>
        <v/>
      </c>
      <c r="K69" s="33" t="str">
        <f t="shared" si="8"/>
        <v/>
      </c>
      <c r="L69" s="33" t="str">
        <f t="shared" si="9"/>
        <v/>
      </c>
      <c r="M69" s="32" t="str">
        <f t="shared" si="10"/>
        <v/>
      </c>
      <c r="N69" s="34" t="str">
        <f>IF(OR(M69="",'Start Here'!$C$5=""),"",M69*'Start Here'!$C$5)</f>
        <v/>
      </c>
      <c r="O69" s="35" t="str">
        <f t="shared" si="11"/>
        <v/>
      </c>
    </row>
    <row r="70" spans="1:15" x14ac:dyDescent="0.25">
      <c r="A70" s="7"/>
      <c r="B70" s="7"/>
      <c r="C70" s="7"/>
      <c r="D70" s="25"/>
      <c r="E70" s="31"/>
      <c r="F70" s="31"/>
      <c r="G70" s="7"/>
      <c r="H70" s="7"/>
      <c r="I70" s="32" t="str">
        <f t="shared" ref="I70:I85" si="12">IF(OR(C70="",D70=""),"",C70*D70)</f>
        <v/>
      </c>
      <c r="J70" s="33" t="str">
        <f t="shared" ref="J70:J101" si="13">IF(I70="","",I70*N(E70)/1000)</f>
        <v/>
      </c>
      <c r="K70" s="33" t="str">
        <f t="shared" ref="K70:K85" si="14">IF(I70="","",I70*N(F70)/1000)</f>
        <v/>
      </c>
      <c r="L70" s="33" t="str">
        <f t="shared" ref="L70:L101" si="15">IF(I70="","",J70+K70)</f>
        <v/>
      </c>
      <c r="M70" s="32" t="str">
        <f t="shared" ref="M70:M101" si="16">IF(L70="","",L70*30)</f>
        <v/>
      </c>
      <c r="N70" s="34" t="str">
        <f>IF(OR(M70="",'Start Here'!$C$5=""),"",M70*'Start Here'!$C$5)</f>
        <v/>
      </c>
      <c r="O70" s="35" t="str">
        <f t="shared" ref="O70:O85" si="17">IF(L70="","",L70+ROW()/1000000000)</f>
        <v/>
      </c>
    </row>
    <row r="71" spans="1:15" x14ac:dyDescent="0.25">
      <c r="A71" s="7"/>
      <c r="B71" s="7"/>
      <c r="C71" s="7"/>
      <c r="D71" s="25"/>
      <c r="E71" s="31"/>
      <c r="F71" s="31"/>
      <c r="G71" s="7"/>
      <c r="H71" s="7"/>
      <c r="I71" s="32" t="str">
        <f t="shared" si="12"/>
        <v/>
      </c>
      <c r="J71" s="33" t="str">
        <f t="shared" si="13"/>
        <v/>
      </c>
      <c r="K71" s="33" t="str">
        <f t="shared" si="14"/>
        <v/>
      </c>
      <c r="L71" s="33" t="str">
        <f t="shared" si="15"/>
        <v/>
      </c>
      <c r="M71" s="32" t="str">
        <f t="shared" si="16"/>
        <v/>
      </c>
      <c r="N71" s="34" t="str">
        <f>IF(OR(M71="",'Start Here'!$C$5=""),"",M71*'Start Here'!$C$5)</f>
        <v/>
      </c>
      <c r="O71" s="35" t="str">
        <f t="shared" si="17"/>
        <v/>
      </c>
    </row>
    <row r="72" spans="1:15" x14ac:dyDescent="0.25">
      <c r="A72" s="7"/>
      <c r="B72" s="7"/>
      <c r="C72" s="7"/>
      <c r="D72" s="25"/>
      <c r="E72" s="31"/>
      <c r="F72" s="31"/>
      <c r="G72" s="7"/>
      <c r="H72" s="7"/>
      <c r="I72" s="32" t="str">
        <f t="shared" si="12"/>
        <v/>
      </c>
      <c r="J72" s="33" t="str">
        <f t="shared" si="13"/>
        <v/>
      </c>
      <c r="K72" s="33" t="str">
        <f t="shared" si="14"/>
        <v/>
      </c>
      <c r="L72" s="33" t="str">
        <f t="shared" si="15"/>
        <v/>
      </c>
      <c r="M72" s="32" t="str">
        <f t="shared" si="16"/>
        <v/>
      </c>
      <c r="N72" s="34" t="str">
        <f>IF(OR(M72="",'Start Here'!$C$5=""),"",M72*'Start Here'!$C$5)</f>
        <v/>
      </c>
      <c r="O72" s="35" t="str">
        <f t="shared" si="17"/>
        <v/>
      </c>
    </row>
    <row r="73" spans="1:15" x14ac:dyDescent="0.25">
      <c r="A73" s="7"/>
      <c r="B73" s="7"/>
      <c r="C73" s="7"/>
      <c r="D73" s="25"/>
      <c r="E73" s="31"/>
      <c r="F73" s="31"/>
      <c r="G73" s="7"/>
      <c r="H73" s="7"/>
      <c r="I73" s="32" t="str">
        <f t="shared" si="12"/>
        <v/>
      </c>
      <c r="J73" s="33" t="str">
        <f t="shared" si="13"/>
        <v/>
      </c>
      <c r="K73" s="33" t="str">
        <f t="shared" si="14"/>
        <v/>
      </c>
      <c r="L73" s="33" t="str">
        <f t="shared" si="15"/>
        <v/>
      </c>
      <c r="M73" s="32" t="str">
        <f t="shared" si="16"/>
        <v/>
      </c>
      <c r="N73" s="34" t="str">
        <f>IF(OR(M73="",'Start Here'!$C$5=""),"",M73*'Start Here'!$C$5)</f>
        <v/>
      </c>
      <c r="O73" s="35" t="str">
        <f t="shared" si="17"/>
        <v/>
      </c>
    </row>
    <row r="74" spans="1:15" x14ac:dyDescent="0.25">
      <c r="A74" s="7"/>
      <c r="B74" s="7"/>
      <c r="C74" s="7"/>
      <c r="D74" s="25"/>
      <c r="E74" s="31"/>
      <c r="F74" s="31"/>
      <c r="G74" s="7"/>
      <c r="H74" s="7"/>
      <c r="I74" s="32" t="str">
        <f t="shared" si="12"/>
        <v/>
      </c>
      <c r="J74" s="33" t="str">
        <f t="shared" si="13"/>
        <v/>
      </c>
      <c r="K74" s="33" t="str">
        <f t="shared" si="14"/>
        <v/>
      </c>
      <c r="L74" s="33" t="str">
        <f t="shared" si="15"/>
        <v/>
      </c>
      <c r="M74" s="32" t="str">
        <f t="shared" si="16"/>
        <v/>
      </c>
      <c r="N74" s="34" t="str">
        <f>IF(OR(M74="",'Start Here'!$C$5=""),"",M74*'Start Here'!$C$5)</f>
        <v/>
      </c>
      <c r="O74" s="35" t="str">
        <f t="shared" si="17"/>
        <v/>
      </c>
    </row>
    <row r="75" spans="1:15" x14ac:dyDescent="0.25">
      <c r="A75" s="7"/>
      <c r="B75" s="7"/>
      <c r="C75" s="7"/>
      <c r="D75" s="25"/>
      <c r="E75" s="31"/>
      <c r="F75" s="31"/>
      <c r="G75" s="7"/>
      <c r="H75" s="7"/>
      <c r="I75" s="32" t="str">
        <f t="shared" si="12"/>
        <v/>
      </c>
      <c r="J75" s="33" t="str">
        <f t="shared" si="13"/>
        <v/>
      </c>
      <c r="K75" s="33" t="str">
        <f t="shared" si="14"/>
        <v/>
      </c>
      <c r="L75" s="33" t="str">
        <f t="shared" si="15"/>
        <v/>
      </c>
      <c r="M75" s="32" t="str">
        <f t="shared" si="16"/>
        <v/>
      </c>
      <c r="N75" s="34" t="str">
        <f>IF(OR(M75="",'Start Here'!$C$5=""),"",M75*'Start Here'!$C$5)</f>
        <v/>
      </c>
      <c r="O75" s="35" t="str">
        <f t="shared" si="17"/>
        <v/>
      </c>
    </row>
    <row r="76" spans="1:15" x14ac:dyDescent="0.25">
      <c r="A76" s="7"/>
      <c r="B76" s="7"/>
      <c r="C76" s="7"/>
      <c r="D76" s="25"/>
      <c r="E76" s="31"/>
      <c r="F76" s="31"/>
      <c r="G76" s="7"/>
      <c r="H76" s="7"/>
      <c r="I76" s="32" t="str">
        <f t="shared" si="12"/>
        <v/>
      </c>
      <c r="J76" s="33" t="str">
        <f t="shared" si="13"/>
        <v/>
      </c>
      <c r="K76" s="33" t="str">
        <f t="shared" si="14"/>
        <v/>
      </c>
      <c r="L76" s="33" t="str">
        <f t="shared" si="15"/>
        <v/>
      </c>
      <c r="M76" s="32" t="str">
        <f t="shared" si="16"/>
        <v/>
      </c>
      <c r="N76" s="34" t="str">
        <f>IF(OR(M76="",'Start Here'!$C$5=""),"",M76*'Start Here'!$C$5)</f>
        <v/>
      </c>
      <c r="O76" s="35" t="str">
        <f t="shared" si="17"/>
        <v/>
      </c>
    </row>
    <row r="77" spans="1:15" x14ac:dyDescent="0.25">
      <c r="A77" s="7"/>
      <c r="B77" s="7"/>
      <c r="C77" s="7"/>
      <c r="D77" s="25"/>
      <c r="E77" s="31"/>
      <c r="F77" s="31"/>
      <c r="G77" s="7"/>
      <c r="H77" s="7"/>
      <c r="I77" s="32" t="str">
        <f t="shared" si="12"/>
        <v/>
      </c>
      <c r="J77" s="33" t="str">
        <f t="shared" si="13"/>
        <v/>
      </c>
      <c r="K77" s="33" t="str">
        <f t="shared" si="14"/>
        <v/>
      </c>
      <c r="L77" s="33" t="str">
        <f t="shared" si="15"/>
        <v/>
      </c>
      <c r="M77" s="32" t="str">
        <f t="shared" si="16"/>
        <v/>
      </c>
      <c r="N77" s="34" t="str">
        <f>IF(OR(M77="",'Start Here'!$C$5=""),"",M77*'Start Here'!$C$5)</f>
        <v/>
      </c>
      <c r="O77" s="35" t="str">
        <f t="shared" si="17"/>
        <v/>
      </c>
    </row>
    <row r="78" spans="1:15" x14ac:dyDescent="0.25">
      <c r="A78" s="7"/>
      <c r="B78" s="7"/>
      <c r="C78" s="7"/>
      <c r="D78" s="25"/>
      <c r="E78" s="31"/>
      <c r="F78" s="31"/>
      <c r="G78" s="7"/>
      <c r="H78" s="7"/>
      <c r="I78" s="32" t="str">
        <f t="shared" si="12"/>
        <v/>
      </c>
      <c r="J78" s="33" t="str">
        <f t="shared" si="13"/>
        <v/>
      </c>
      <c r="K78" s="33" t="str">
        <f t="shared" si="14"/>
        <v/>
      </c>
      <c r="L78" s="33" t="str">
        <f t="shared" si="15"/>
        <v/>
      </c>
      <c r="M78" s="32" t="str">
        <f t="shared" si="16"/>
        <v/>
      </c>
      <c r="N78" s="34" t="str">
        <f>IF(OR(M78="",'Start Here'!$C$5=""),"",M78*'Start Here'!$C$5)</f>
        <v/>
      </c>
      <c r="O78" s="35" t="str">
        <f t="shared" si="17"/>
        <v/>
      </c>
    </row>
    <row r="79" spans="1:15" x14ac:dyDescent="0.25">
      <c r="A79" s="7"/>
      <c r="B79" s="7"/>
      <c r="C79" s="7"/>
      <c r="D79" s="25"/>
      <c r="E79" s="31"/>
      <c r="F79" s="31"/>
      <c r="G79" s="7"/>
      <c r="H79" s="7"/>
      <c r="I79" s="32" t="str">
        <f t="shared" si="12"/>
        <v/>
      </c>
      <c r="J79" s="33" t="str">
        <f t="shared" si="13"/>
        <v/>
      </c>
      <c r="K79" s="33" t="str">
        <f t="shared" si="14"/>
        <v/>
      </c>
      <c r="L79" s="33" t="str">
        <f t="shared" si="15"/>
        <v/>
      </c>
      <c r="M79" s="32" t="str">
        <f t="shared" si="16"/>
        <v/>
      </c>
      <c r="N79" s="34" t="str">
        <f>IF(OR(M79="",'Start Here'!$C$5=""),"",M79*'Start Here'!$C$5)</f>
        <v/>
      </c>
      <c r="O79" s="35" t="str">
        <f t="shared" si="17"/>
        <v/>
      </c>
    </row>
    <row r="80" spans="1:15" x14ac:dyDescent="0.25">
      <c r="A80" s="7"/>
      <c r="B80" s="7"/>
      <c r="C80" s="7"/>
      <c r="D80" s="25"/>
      <c r="E80" s="31"/>
      <c r="F80" s="31"/>
      <c r="G80" s="7"/>
      <c r="H80" s="7"/>
      <c r="I80" s="32" t="str">
        <f t="shared" si="12"/>
        <v/>
      </c>
      <c r="J80" s="33" t="str">
        <f t="shared" si="13"/>
        <v/>
      </c>
      <c r="K80" s="33" t="str">
        <f t="shared" si="14"/>
        <v/>
      </c>
      <c r="L80" s="33" t="str">
        <f t="shared" si="15"/>
        <v/>
      </c>
      <c r="M80" s="32" t="str">
        <f t="shared" si="16"/>
        <v/>
      </c>
      <c r="N80" s="34" t="str">
        <f>IF(OR(M80="",'Start Here'!$C$5=""),"",M80*'Start Here'!$C$5)</f>
        <v/>
      </c>
      <c r="O80" s="35" t="str">
        <f t="shared" si="17"/>
        <v/>
      </c>
    </row>
    <row r="81" spans="1:15" x14ac:dyDescent="0.25">
      <c r="A81" s="7"/>
      <c r="B81" s="7"/>
      <c r="C81" s="7"/>
      <c r="D81" s="25"/>
      <c r="E81" s="31"/>
      <c r="F81" s="31"/>
      <c r="G81" s="7"/>
      <c r="H81" s="7"/>
      <c r="I81" s="32" t="str">
        <f t="shared" si="12"/>
        <v/>
      </c>
      <c r="J81" s="33" t="str">
        <f t="shared" si="13"/>
        <v/>
      </c>
      <c r="K81" s="33" t="str">
        <f t="shared" si="14"/>
        <v/>
      </c>
      <c r="L81" s="33" t="str">
        <f t="shared" si="15"/>
        <v/>
      </c>
      <c r="M81" s="32" t="str">
        <f t="shared" si="16"/>
        <v/>
      </c>
      <c r="N81" s="34" t="str">
        <f>IF(OR(M81="",'Start Here'!$C$5=""),"",M81*'Start Here'!$C$5)</f>
        <v/>
      </c>
      <c r="O81" s="35" t="str">
        <f t="shared" si="17"/>
        <v/>
      </c>
    </row>
    <row r="82" spans="1:15" x14ac:dyDescent="0.25">
      <c r="A82" s="7"/>
      <c r="B82" s="7"/>
      <c r="C82" s="7"/>
      <c r="D82" s="25"/>
      <c r="E82" s="31"/>
      <c r="F82" s="31"/>
      <c r="G82" s="7"/>
      <c r="H82" s="7"/>
      <c r="I82" s="32" t="str">
        <f t="shared" si="12"/>
        <v/>
      </c>
      <c r="J82" s="33" t="str">
        <f t="shared" si="13"/>
        <v/>
      </c>
      <c r="K82" s="33" t="str">
        <f t="shared" si="14"/>
        <v/>
      </c>
      <c r="L82" s="33" t="str">
        <f t="shared" si="15"/>
        <v/>
      </c>
      <c r="M82" s="32" t="str">
        <f t="shared" si="16"/>
        <v/>
      </c>
      <c r="N82" s="34" t="str">
        <f>IF(OR(M82="",'Start Here'!$C$5=""),"",M82*'Start Here'!$C$5)</f>
        <v/>
      </c>
      <c r="O82" s="35" t="str">
        <f t="shared" si="17"/>
        <v/>
      </c>
    </row>
    <row r="83" spans="1:15" x14ac:dyDescent="0.25">
      <c r="A83" s="7"/>
      <c r="B83" s="7"/>
      <c r="C83" s="7"/>
      <c r="D83" s="25"/>
      <c r="E83" s="31"/>
      <c r="F83" s="31"/>
      <c r="G83" s="7"/>
      <c r="H83" s="7"/>
      <c r="I83" s="32" t="str">
        <f t="shared" si="12"/>
        <v/>
      </c>
      <c r="J83" s="33" t="str">
        <f t="shared" si="13"/>
        <v/>
      </c>
      <c r="K83" s="33" t="str">
        <f t="shared" si="14"/>
        <v/>
      </c>
      <c r="L83" s="33" t="str">
        <f t="shared" si="15"/>
        <v/>
      </c>
      <c r="M83" s="32" t="str">
        <f t="shared" si="16"/>
        <v/>
      </c>
      <c r="N83" s="34" t="str">
        <f>IF(OR(M83="",'Start Here'!$C$5=""),"",M83*'Start Here'!$C$5)</f>
        <v/>
      </c>
      <c r="O83" s="35" t="str">
        <f t="shared" si="17"/>
        <v/>
      </c>
    </row>
    <row r="84" spans="1:15" x14ac:dyDescent="0.25">
      <c r="A84" s="7"/>
      <c r="B84" s="7"/>
      <c r="C84" s="7"/>
      <c r="D84" s="25"/>
      <c r="E84" s="31"/>
      <c r="F84" s="31"/>
      <c r="G84" s="7"/>
      <c r="H84" s="7"/>
      <c r="I84" s="32" t="str">
        <f t="shared" si="12"/>
        <v/>
      </c>
      <c r="J84" s="33" t="str">
        <f t="shared" si="13"/>
        <v/>
      </c>
      <c r="K84" s="33" t="str">
        <f t="shared" si="14"/>
        <v/>
      </c>
      <c r="L84" s="33" t="str">
        <f t="shared" si="15"/>
        <v/>
      </c>
      <c r="M84" s="32" t="str">
        <f t="shared" si="16"/>
        <v/>
      </c>
      <c r="N84" s="34" t="str">
        <f>IF(OR(M84="",'Start Here'!$C$5=""),"",M84*'Start Here'!$C$5)</f>
        <v/>
      </c>
      <c r="O84" s="35" t="str">
        <f t="shared" si="17"/>
        <v/>
      </c>
    </row>
    <row r="85" spans="1:15" x14ac:dyDescent="0.25">
      <c r="A85" s="7"/>
      <c r="B85" s="7"/>
      <c r="C85" s="7"/>
      <c r="D85" s="25"/>
      <c r="E85" s="31"/>
      <c r="F85" s="31"/>
      <c r="G85" s="7"/>
      <c r="H85" s="7"/>
      <c r="I85" s="32" t="str">
        <f t="shared" si="12"/>
        <v/>
      </c>
      <c r="J85" s="33" t="str">
        <f t="shared" si="13"/>
        <v/>
      </c>
      <c r="K85" s="33" t="str">
        <f t="shared" si="14"/>
        <v/>
      </c>
      <c r="L85" s="33" t="str">
        <f t="shared" si="15"/>
        <v/>
      </c>
      <c r="M85" s="32" t="str">
        <f t="shared" si="16"/>
        <v/>
      </c>
      <c r="N85" s="34" t="str">
        <f>IF(OR(M85="",'Start Here'!$C$5=""),"",M85*'Start Here'!$C$5)</f>
        <v/>
      </c>
      <c r="O85" s="35" t="str">
        <f t="shared" si="17"/>
        <v/>
      </c>
    </row>
    <row r="86" spans="1:15" x14ac:dyDescent="0.25">
      <c r="B86" s="29" t="s">
        <v>102</v>
      </c>
      <c r="I86" s="14">
        <f t="shared" ref="I86:N86" si="18">SUM(I6:I85)</f>
        <v>0</v>
      </c>
      <c r="J86" s="36">
        <f t="shared" si="18"/>
        <v>0</v>
      </c>
      <c r="K86" s="36">
        <f t="shared" si="18"/>
        <v>0</v>
      </c>
      <c r="L86" s="36">
        <f t="shared" si="18"/>
        <v>0</v>
      </c>
      <c r="M86" s="14">
        <f t="shared" si="18"/>
        <v>0</v>
      </c>
      <c r="N86" s="15">
        <f t="shared" si="18"/>
        <v>0</v>
      </c>
    </row>
  </sheetData>
  <dataValidations count="3">
    <dataValidation type="list" allowBlank="1" sqref="A6:A85" xr:uid="{00000000-0002-0000-0300-000000000000}">
      <formula1>"Kitchen,Lounge / living,Bedrooms,Bathrooms,Laundry,Office,Outdoor / pool,Garage / workshop,Other"</formula1>
      <formula2>0</formula2>
    </dataValidation>
    <dataValidation type="list" allowBlank="1" sqref="G6:H85" xr:uid="{00000000-0002-0000-0300-000001000000}">
      <formula1>"Y,N"</formula1>
      <formula2>0</formula2>
    </dataValidation>
    <dataValidation type="decimal" allowBlank="1" errorTitle="Check hours" error="Hours must be between 0 and 24" sqref="E6:F85" xr:uid="{00000000-0002-0000-0300-000002000000}">
      <formula1>0</formula1>
      <formula2>24</formula2>
    </dataValidation>
  </dataValidations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6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6" sqref="N6"/>
    </sheetView>
  </sheetViews>
  <sheetFormatPr defaultColWidth="8.7109375" defaultRowHeight="15" x14ac:dyDescent="0.25"/>
  <cols>
    <col min="1" max="1" width="18.28515625" customWidth="1"/>
    <col min="2" max="2" width="28" customWidth="1"/>
    <col min="3" max="3" width="6" customWidth="1"/>
    <col min="4" max="4" width="11" customWidth="1"/>
    <col min="5" max="6" width="9" customWidth="1"/>
    <col min="7" max="7" width="12" customWidth="1"/>
    <col min="8" max="8" width="11" customWidth="1"/>
    <col min="9" max="13" width="10" customWidth="1"/>
    <col min="14" max="14" width="11" customWidth="1"/>
    <col min="15" max="15" width="8" hidden="1" customWidth="1"/>
  </cols>
  <sheetData>
    <row r="1" spans="1:15" ht="20.25" x14ac:dyDescent="0.3">
      <c r="A1" s="1" t="s">
        <v>103</v>
      </c>
    </row>
    <row r="2" spans="1:15" x14ac:dyDescent="0.25">
      <c r="A2" s="2" t="s">
        <v>104</v>
      </c>
    </row>
    <row r="3" spans="1:15" x14ac:dyDescent="0.25">
      <c r="A3" s="2" t="s">
        <v>88</v>
      </c>
    </row>
    <row r="5" spans="1:15" ht="43.5" customHeight="1" x14ac:dyDescent="0.25">
      <c r="A5" s="24" t="s">
        <v>65</v>
      </c>
      <c r="B5" s="24" t="s">
        <v>61</v>
      </c>
      <c r="C5" s="24" t="s">
        <v>89</v>
      </c>
      <c r="D5" s="24" t="s">
        <v>90</v>
      </c>
      <c r="E5" s="24" t="s">
        <v>91</v>
      </c>
      <c r="F5" s="24" t="s">
        <v>92</v>
      </c>
      <c r="G5" s="24" t="s">
        <v>93</v>
      </c>
      <c r="H5" s="24" t="s">
        <v>94</v>
      </c>
      <c r="I5" s="24" t="s">
        <v>95</v>
      </c>
      <c r="J5" s="24" t="s">
        <v>96</v>
      </c>
      <c r="K5" s="24" t="s">
        <v>97</v>
      </c>
      <c r="L5" s="24" t="s">
        <v>98</v>
      </c>
      <c r="M5" s="24" t="s">
        <v>99</v>
      </c>
      <c r="N5" s="24" t="s">
        <v>100</v>
      </c>
      <c r="O5" s="24" t="s">
        <v>101</v>
      </c>
    </row>
    <row r="6" spans="1:15" x14ac:dyDescent="0.25">
      <c r="A6" s="7" t="s">
        <v>69</v>
      </c>
      <c r="B6" s="7" t="s">
        <v>105</v>
      </c>
      <c r="C6" s="7">
        <v>1</v>
      </c>
      <c r="D6" s="25">
        <v>3000</v>
      </c>
      <c r="E6" s="31">
        <v>1</v>
      </c>
      <c r="F6" s="31">
        <v>2</v>
      </c>
      <c r="G6" s="7" t="s">
        <v>106</v>
      </c>
      <c r="H6" s="7" t="s">
        <v>106</v>
      </c>
      <c r="I6" s="32">
        <f t="shared" ref="I6:I37" si="0">IF(OR(C6="",D6=""),"",C6*D6)</f>
        <v>3000</v>
      </c>
      <c r="J6" s="33">
        <f t="shared" ref="J6:J37" si="1">IF(I6="","",I6*N(E6)/1000)</f>
        <v>3</v>
      </c>
      <c r="K6" s="33">
        <f t="shared" ref="K6:K37" si="2">IF(I6="","",I6*N(F6)/1000)</f>
        <v>6</v>
      </c>
      <c r="L6" s="33">
        <f t="shared" ref="L6:L37" si="3">IF(I6="","",J6+K6)</f>
        <v>9</v>
      </c>
      <c r="M6" s="32">
        <f t="shared" ref="M6:M37" si="4">IF(L6="","",L6*30)</f>
        <v>270</v>
      </c>
      <c r="N6" s="34" t="str">
        <f>IF(OR(M6="",'Start Here'!$C$5=""),"",M6*'Start Here'!$C$5)</f>
        <v/>
      </c>
      <c r="O6" s="35">
        <f t="shared" ref="O6:O37" si="5">IF(L6="","",L6+ROW()/1000000000)</f>
        <v>9.0000000060000005</v>
      </c>
    </row>
    <row r="7" spans="1:15" x14ac:dyDescent="0.25">
      <c r="A7" s="7" t="s">
        <v>72</v>
      </c>
      <c r="B7" s="7" t="s">
        <v>107</v>
      </c>
      <c r="C7" s="7">
        <v>1</v>
      </c>
      <c r="D7" s="25">
        <v>750</v>
      </c>
      <c r="E7" s="31">
        <v>6</v>
      </c>
      <c r="F7" s="31">
        <v>0</v>
      </c>
      <c r="G7" s="7" t="s">
        <v>106</v>
      </c>
      <c r="H7" s="7" t="s">
        <v>108</v>
      </c>
      <c r="I7" s="32">
        <f t="shared" si="0"/>
        <v>750</v>
      </c>
      <c r="J7" s="33">
        <f t="shared" si="1"/>
        <v>4.5</v>
      </c>
      <c r="K7" s="33">
        <f t="shared" si="2"/>
        <v>0</v>
      </c>
      <c r="L7" s="33">
        <f t="shared" si="3"/>
        <v>4.5</v>
      </c>
      <c r="M7" s="32">
        <f t="shared" si="4"/>
        <v>135</v>
      </c>
      <c r="N7" s="34" t="str">
        <f>IF(OR(M7="",'Start Here'!$C$5=""),"",M7*'Start Here'!$C$5)</f>
        <v/>
      </c>
      <c r="O7" s="35">
        <f t="shared" si="5"/>
        <v>4.5000000069999997</v>
      </c>
    </row>
    <row r="8" spans="1:15" x14ac:dyDescent="0.25">
      <c r="A8" s="7" t="s">
        <v>66</v>
      </c>
      <c r="B8" s="7" t="s">
        <v>109</v>
      </c>
      <c r="C8" s="7">
        <v>1</v>
      </c>
      <c r="D8" s="25">
        <v>150</v>
      </c>
      <c r="E8" s="31">
        <v>4</v>
      </c>
      <c r="F8" s="31">
        <v>4</v>
      </c>
      <c r="G8" s="7" t="s">
        <v>108</v>
      </c>
      <c r="H8" s="7" t="s">
        <v>108</v>
      </c>
      <c r="I8" s="32">
        <f t="shared" si="0"/>
        <v>150</v>
      </c>
      <c r="J8" s="33">
        <f t="shared" si="1"/>
        <v>0.6</v>
      </c>
      <c r="K8" s="33">
        <f t="shared" si="2"/>
        <v>0.6</v>
      </c>
      <c r="L8" s="33">
        <f t="shared" si="3"/>
        <v>1.2</v>
      </c>
      <c r="M8" s="32">
        <f t="shared" si="4"/>
        <v>36</v>
      </c>
      <c r="N8" s="34" t="str">
        <f>IF(OR(M8="",'Start Here'!$C$5=""),"",M8*'Start Here'!$C$5)</f>
        <v/>
      </c>
      <c r="O8" s="35">
        <f t="shared" si="5"/>
        <v>1.200000008</v>
      </c>
    </row>
    <row r="9" spans="1:15" x14ac:dyDescent="0.25">
      <c r="A9" s="7" t="s">
        <v>66</v>
      </c>
      <c r="B9" s="7" t="s">
        <v>110</v>
      </c>
      <c r="C9" s="7">
        <v>1</v>
      </c>
      <c r="D9" s="25">
        <v>2400</v>
      </c>
      <c r="E9" s="31">
        <v>0</v>
      </c>
      <c r="F9" s="31">
        <v>0.75</v>
      </c>
      <c r="G9" s="7" t="s">
        <v>106</v>
      </c>
      <c r="H9" s="7" t="s">
        <v>106</v>
      </c>
      <c r="I9" s="32">
        <f t="shared" si="0"/>
        <v>2400</v>
      </c>
      <c r="J9" s="33">
        <f t="shared" si="1"/>
        <v>0</v>
      </c>
      <c r="K9" s="33">
        <f t="shared" si="2"/>
        <v>1.8</v>
      </c>
      <c r="L9" s="33">
        <f t="shared" si="3"/>
        <v>1.8</v>
      </c>
      <c r="M9" s="32">
        <f t="shared" si="4"/>
        <v>54</v>
      </c>
      <c r="N9" s="34" t="str">
        <f>IF(OR(M9="",'Start Here'!$C$5=""),"",M9*'Start Here'!$C$5)</f>
        <v/>
      </c>
      <c r="O9" s="35">
        <f t="shared" si="5"/>
        <v>1.8000000090000001</v>
      </c>
    </row>
    <row r="10" spans="1:15" x14ac:dyDescent="0.25">
      <c r="A10" s="7" t="s">
        <v>66</v>
      </c>
      <c r="B10" s="7" t="s">
        <v>111</v>
      </c>
      <c r="C10" s="7">
        <v>1</v>
      </c>
      <c r="D10" s="25">
        <v>1800</v>
      </c>
      <c r="E10" s="31">
        <v>0</v>
      </c>
      <c r="F10" s="31">
        <v>1</v>
      </c>
      <c r="G10" s="7" t="s">
        <v>106</v>
      </c>
      <c r="H10" s="7" t="s">
        <v>106</v>
      </c>
      <c r="I10" s="32">
        <f t="shared" si="0"/>
        <v>1800</v>
      </c>
      <c r="J10" s="33">
        <f t="shared" si="1"/>
        <v>0</v>
      </c>
      <c r="K10" s="33">
        <f t="shared" si="2"/>
        <v>1.8</v>
      </c>
      <c r="L10" s="33">
        <f t="shared" si="3"/>
        <v>1.8</v>
      </c>
      <c r="M10" s="32">
        <f t="shared" si="4"/>
        <v>54</v>
      </c>
      <c r="N10" s="34" t="str">
        <f>IF(OR(M10="",'Start Here'!$C$5=""),"",M10*'Start Here'!$C$5)</f>
        <v/>
      </c>
      <c r="O10" s="35">
        <f t="shared" si="5"/>
        <v>1.80000001</v>
      </c>
    </row>
    <row r="11" spans="1:15" x14ac:dyDescent="0.25">
      <c r="A11" s="7" t="s">
        <v>70</v>
      </c>
      <c r="B11" s="7" t="s">
        <v>112</v>
      </c>
      <c r="C11" s="7">
        <v>1</v>
      </c>
      <c r="D11" s="25">
        <v>2500</v>
      </c>
      <c r="E11" s="31">
        <v>0</v>
      </c>
      <c r="F11" s="31">
        <v>0.5</v>
      </c>
      <c r="G11" s="7" t="s">
        <v>106</v>
      </c>
      <c r="H11" s="7" t="s">
        <v>106</v>
      </c>
      <c r="I11" s="32">
        <f t="shared" si="0"/>
        <v>2500</v>
      </c>
      <c r="J11" s="33">
        <f t="shared" si="1"/>
        <v>0</v>
      </c>
      <c r="K11" s="33">
        <f t="shared" si="2"/>
        <v>1.25</v>
      </c>
      <c r="L11" s="33">
        <f t="shared" si="3"/>
        <v>1.25</v>
      </c>
      <c r="M11" s="32">
        <f t="shared" si="4"/>
        <v>37.5</v>
      </c>
      <c r="N11" s="34" t="str">
        <f>IF(OR(M11="",'Start Here'!$C$5=""),"",M11*'Start Here'!$C$5)</f>
        <v/>
      </c>
      <c r="O11" s="35">
        <f t="shared" si="5"/>
        <v>1.250000011</v>
      </c>
    </row>
    <row r="12" spans="1:15" x14ac:dyDescent="0.25">
      <c r="A12" s="7" t="s">
        <v>66</v>
      </c>
      <c r="B12" s="7" t="s">
        <v>113</v>
      </c>
      <c r="C12" s="7">
        <v>1</v>
      </c>
      <c r="D12" s="25">
        <v>2000</v>
      </c>
      <c r="E12" s="31">
        <v>0.1</v>
      </c>
      <c r="F12" s="31">
        <v>0.3</v>
      </c>
      <c r="G12" s="7" t="s">
        <v>106</v>
      </c>
      <c r="H12" s="7" t="s">
        <v>106</v>
      </c>
      <c r="I12" s="32">
        <f t="shared" si="0"/>
        <v>2000</v>
      </c>
      <c r="J12" s="33">
        <f t="shared" si="1"/>
        <v>0.2</v>
      </c>
      <c r="K12" s="33">
        <f t="shared" si="2"/>
        <v>0.6</v>
      </c>
      <c r="L12" s="33">
        <f t="shared" si="3"/>
        <v>0.8</v>
      </c>
      <c r="M12" s="32">
        <f t="shared" si="4"/>
        <v>24</v>
      </c>
      <c r="N12" s="34" t="str">
        <f>IF(OR(M12="",'Start Here'!$C$5=""),"",M12*'Start Here'!$C$5)</f>
        <v/>
      </c>
      <c r="O12" s="35">
        <f t="shared" si="5"/>
        <v>0.80000001200000004</v>
      </c>
    </row>
    <row r="13" spans="1:15" x14ac:dyDescent="0.25">
      <c r="A13" s="7" t="s">
        <v>71</v>
      </c>
      <c r="B13" s="7" t="s">
        <v>114</v>
      </c>
      <c r="C13" s="7">
        <v>1</v>
      </c>
      <c r="D13" s="25">
        <v>90</v>
      </c>
      <c r="E13" s="31">
        <v>8</v>
      </c>
      <c r="F13" s="31">
        <v>1</v>
      </c>
      <c r="G13" s="7" t="s">
        <v>108</v>
      </c>
      <c r="H13" s="7" t="s">
        <v>106</v>
      </c>
      <c r="I13" s="32">
        <f t="shared" si="0"/>
        <v>90</v>
      </c>
      <c r="J13" s="33">
        <f t="shared" si="1"/>
        <v>0.72</v>
      </c>
      <c r="K13" s="33">
        <f t="shared" si="2"/>
        <v>0.09</v>
      </c>
      <c r="L13" s="33">
        <f t="shared" si="3"/>
        <v>0.80999999999999994</v>
      </c>
      <c r="M13" s="32">
        <f t="shared" si="4"/>
        <v>24.299999999999997</v>
      </c>
      <c r="N13" s="34" t="str">
        <f>IF(OR(M13="",'Start Here'!$C$5=""),"",M13*'Start Here'!$C$5)</f>
        <v/>
      </c>
      <c r="O13" s="35">
        <f t="shared" si="5"/>
        <v>0.81000001299999991</v>
      </c>
    </row>
    <row r="14" spans="1:15" x14ac:dyDescent="0.25">
      <c r="A14" s="7" t="s">
        <v>67</v>
      </c>
      <c r="B14" s="7" t="s">
        <v>115</v>
      </c>
      <c r="C14" s="7">
        <v>1</v>
      </c>
      <c r="D14" s="25">
        <v>120</v>
      </c>
      <c r="E14" s="31">
        <v>1</v>
      </c>
      <c r="F14" s="31">
        <v>4</v>
      </c>
      <c r="G14" s="7" t="s">
        <v>106</v>
      </c>
      <c r="H14" s="7" t="s">
        <v>106</v>
      </c>
      <c r="I14" s="32">
        <f t="shared" si="0"/>
        <v>120</v>
      </c>
      <c r="J14" s="33">
        <f t="shared" si="1"/>
        <v>0.12</v>
      </c>
      <c r="K14" s="33">
        <f t="shared" si="2"/>
        <v>0.48</v>
      </c>
      <c r="L14" s="33">
        <f t="shared" si="3"/>
        <v>0.6</v>
      </c>
      <c r="M14" s="32">
        <f t="shared" si="4"/>
        <v>18</v>
      </c>
      <c r="N14" s="34" t="str">
        <f>IF(OR(M14="",'Start Here'!$C$5=""),"",M14*'Start Here'!$C$5)</f>
        <v/>
      </c>
      <c r="O14" s="35">
        <f t="shared" si="5"/>
        <v>0.60000001400000003</v>
      </c>
    </row>
    <row r="15" spans="1:15" x14ac:dyDescent="0.25">
      <c r="A15" s="7" t="s">
        <v>70</v>
      </c>
      <c r="B15" s="7" t="s">
        <v>116</v>
      </c>
      <c r="C15" s="7">
        <v>1</v>
      </c>
      <c r="D15" s="25">
        <v>500</v>
      </c>
      <c r="E15" s="31">
        <v>0</v>
      </c>
      <c r="F15" s="31">
        <v>1</v>
      </c>
      <c r="G15" s="7" t="s">
        <v>106</v>
      </c>
      <c r="H15" s="7" t="s">
        <v>108</v>
      </c>
      <c r="I15" s="32">
        <f t="shared" si="0"/>
        <v>500</v>
      </c>
      <c r="J15" s="33">
        <f t="shared" si="1"/>
        <v>0</v>
      </c>
      <c r="K15" s="33">
        <f t="shared" si="2"/>
        <v>0.5</v>
      </c>
      <c r="L15" s="33">
        <f t="shared" si="3"/>
        <v>0.5</v>
      </c>
      <c r="M15" s="32">
        <f t="shared" si="4"/>
        <v>15</v>
      </c>
      <c r="N15" s="34" t="str">
        <f>IF(OR(M15="",'Start Here'!$C$5=""),"",M15*'Start Here'!$C$5)</f>
        <v/>
      </c>
      <c r="O15" s="35">
        <f t="shared" si="5"/>
        <v>0.50000001500000002</v>
      </c>
    </row>
    <row r="16" spans="1:15" x14ac:dyDescent="0.25">
      <c r="A16" s="7" t="s">
        <v>74</v>
      </c>
      <c r="B16" s="7" t="s">
        <v>117</v>
      </c>
      <c r="C16" s="7">
        <v>1</v>
      </c>
      <c r="D16" s="25">
        <v>20</v>
      </c>
      <c r="E16" s="31">
        <v>10</v>
      </c>
      <c r="F16" s="31">
        <v>14</v>
      </c>
      <c r="G16" s="7" t="s">
        <v>106</v>
      </c>
      <c r="H16" s="7" t="s">
        <v>106</v>
      </c>
      <c r="I16" s="32">
        <f t="shared" si="0"/>
        <v>20</v>
      </c>
      <c r="J16" s="33">
        <f t="shared" si="1"/>
        <v>0.2</v>
      </c>
      <c r="K16" s="33">
        <f t="shared" si="2"/>
        <v>0.28000000000000003</v>
      </c>
      <c r="L16" s="33">
        <f t="shared" si="3"/>
        <v>0.48000000000000004</v>
      </c>
      <c r="M16" s="32">
        <f t="shared" si="4"/>
        <v>14.4</v>
      </c>
      <c r="N16" s="34" t="str">
        <f>IF(OR(M16="",'Start Here'!$C$5=""),"",M16*'Start Here'!$C$5)</f>
        <v/>
      </c>
      <c r="O16" s="35">
        <f t="shared" si="5"/>
        <v>0.48000001600000003</v>
      </c>
    </row>
    <row r="17" spans="1:15" x14ac:dyDescent="0.25">
      <c r="A17" s="7" t="s">
        <v>67</v>
      </c>
      <c r="B17" s="7" t="s">
        <v>118</v>
      </c>
      <c r="C17" s="7">
        <v>10</v>
      </c>
      <c r="D17" s="25">
        <v>9</v>
      </c>
      <c r="E17" s="31">
        <v>0</v>
      </c>
      <c r="F17" s="31">
        <v>5</v>
      </c>
      <c r="G17" s="7" t="s">
        <v>108</v>
      </c>
      <c r="H17" s="7" t="s">
        <v>106</v>
      </c>
      <c r="I17" s="32">
        <f t="shared" si="0"/>
        <v>90</v>
      </c>
      <c r="J17" s="33">
        <f t="shared" si="1"/>
        <v>0</v>
      </c>
      <c r="K17" s="33">
        <f t="shared" si="2"/>
        <v>0.45</v>
      </c>
      <c r="L17" s="33">
        <f t="shared" si="3"/>
        <v>0.45</v>
      </c>
      <c r="M17" s="32">
        <f t="shared" si="4"/>
        <v>13.5</v>
      </c>
      <c r="N17" s="34" t="str">
        <f>IF(OR(M17="",'Start Here'!$C$5=""),"",M17*'Start Here'!$C$5)</f>
        <v/>
      </c>
      <c r="O17" s="35">
        <f t="shared" si="5"/>
        <v>0.45000001700000003</v>
      </c>
    </row>
    <row r="18" spans="1:15" x14ac:dyDescent="0.25">
      <c r="A18" s="7" t="s">
        <v>72</v>
      </c>
      <c r="B18" s="7" t="s">
        <v>119</v>
      </c>
      <c r="C18" s="7">
        <v>4</v>
      </c>
      <c r="D18" s="25">
        <v>10</v>
      </c>
      <c r="E18" s="31">
        <v>0</v>
      </c>
      <c r="F18" s="31">
        <v>10</v>
      </c>
      <c r="G18" s="7" t="s">
        <v>108</v>
      </c>
      <c r="H18" s="7" t="s">
        <v>106</v>
      </c>
      <c r="I18" s="32">
        <f t="shared" si="0"/>
        <v>40</v>
      </c>
      <c r="J18" s="33">
        <f t="shared" si="1"/>
        <v>0</v>
      </c>
      <c r="K18" s="33">
        <f t="shared" si="2"/>
        <v>0.4</v>
      </c>
      <c r="L18" s="33">
        <f t="shared" si="3"/>
        <v>0.4</v>
      </c>
      <c r="M18" s="32">
        <f t="shared" si="4"/>
        <v>12</v>
      </c>
      <c r="N18" s="34" t="str">
        <f>IF(OR(M18="",'Start Here'!$C$5=""),"",M18*'Start Here'!$C$5)</f>
        <v/>
      </c>
      <c r="O18" s="35">
        <f t="shared" si="5"/>
        <v>0.40000001800000001</v>
      </c>
    </row>
    <row r="19" spans="1:15" x14ac:dyDescent="0.25">
      <c r="A19" s="7" t="s">
        <v>69</v>
      </c>
      <c r="B19" s="7" t="s">
        <v>120</v>
      </c>
      <c r="C19" s="7">
        <v>1</v>
      </c>
      <c r="D19" s="25">
        <v>1800</v>
      </c>
      <c r="E19" s="31">
        <v>0.1</v>
      </c>
      <c r="F19" s="31">
        <v>0.1</v>
      </c>
      <c r="G19" s="7" t="s">
        <v>106</v>
      </c>
      <c r="H19" s="7" t="s">
        <v>106</v>
      </c>
      <c r="I19" s="32">
        <f t="shared" si="0"/>
        <v>1800</v>
      </c>
      <c r="J19" s="33">
        <f t="shared" si="1"/>
        <v>0.18</v>
      </c>
      <c r="K19" s="33">
        <f t="shared" si="2"/>
        <v>0.18</v>
      </c>
      <c r="L19" s="33">
        <f t="shared" si="3"/>
        <v>0.36</v>
      </c>
      <c r="M19" s="32">
        <f t="shared" si="4"/>
        <v>10.799999999999999</v>
      </c>
      <c r="N19" s="34" t="str">
        <f>IF(OR(M19="",'Start Here'!$C$5=""),"",M19*'Start Here'!$C$5)</f>
        <v/>
      </c>
      <c r="O19" s="35">
        <f t="shared" si="5"/>
        <v>0.360000019</v>
      </c>
    </row>
    <row r="20" spans="1:15" x14ac:dyDescent="0.25">
      <c r="A20" s="7" t="s">
        <v>74</v>
      </c>
      <c r="B20" s="7" t="s">
        <v>121</v>
      </c>
      <c r="C20" s="7">
        <v>1</v>
      </c>
      <c r="D20" s="25">
        <v>15</v>
      </c>
      <c r="E20" s="31">
        <v>10</v>
      </c>
      <c r="F20" s="31">
        <v>14</v>
      </c>
      <c r="G20" s="7" t="s">
        <v>108</v>
      </c>
      <c r="H20" s="7" t="s">
        <v>106</v>
      </c>
      <c r="I20" s="32">
        <f t="shared" si="0"/>
        <v>15</v>
      </c>
      <c r="J20" s="33">
        <f t="shared" si="1"/>
        <v>0.15</v>
      </c>
      <c r="K20" s="33">
        <f t="shared" si="2"/>
        <v>0.21</v>
      </c>
      <c r="L20" s="33">
        <f t="shared" si="3"/>
        <v>0.36</v>
      </c>
      <c r="M20" s="32">
        <f t="shared" si="4"/>
        <v>10.799999999999999</v>
      </c>
      <c r="N20" s="34" t="str">
        <f>IF(OR(M20="",'Start Here'!$C$5=""),"",M20*'Start Here'!$C$5)</f>
        <v/>
      </c>
      <c r="O20" s="35">
        <f t="shared" si="5"/>
        <v>0.36000001999999998</v>
      </c>
    </row>
    <row r="21" spans="1:15" x14ac:dyDescent="0.25">
      <c r="A21" s="7" t="s">
        <v>66</v>
      </c>
      <c r="B21" s="7" t="s">
        <v>122</v>
      </c>
      <c r="C21" s="7">
        <v>1</v>
      </c>
      <c r="D21" s="25">
        <v>1000</v>
      </c>
      <c r="E21" s="31">
        <v>0.1</v>
      </c>
      <c r="F21" s="31">
        <v>0.2</v>
      </c>
      <c r="G21" s="7" t="s">
        <v>106</v>
      </c>
      <c r="H21" s="7" t="s">
        <v>106</v>
      </c>
      <c r="I21" s="32">
        <f t="shared" si="0"/>
        <v>1000</v>
      </c>
      <c r="J21" s="33">
        <f t="shared" si="1"/>
        <v>0.1</v>
      </c>
      <c r="K21" s="33">
        <f t="shared" si="2"/>
        <v>0.2</v>
      </c>
      <c r="L21" s="33">
        <f t="shared" si="3"/>
        <v>0.30000000000000004</v>
      </c>
      <c r="M21" s="32">
        <f t="shared" si="4"/>
        <v>9.0000000000000018</v>
      </c>
      <c r="N21" s="34" t="str">
        <f>IF(OR(M21="",'Start Here'!$C$5=""),"",M21*'Start Here'!$C$5)</f>
        <v/>
      </c>
      <c r="O21" s="35">
        <f t="shared" si="5"/>
        <v>0.30000002100000006</v>
      </c>
    </row>
    <row r="22" spans="1:15" x14ac:dyDescent="0.25">
      <c r="A22" s="7" t="s">
        <v>71</v>
      </c>
      <c r="B22" s="7" t="s">
        <v>123</v>
      </c>
      <c r="C22" s="7">
        <v>1</v>
      </c>
      <c r="D22" s="25">
        <v>12</v>
      </c>
      <c r="E22" s="31">
        <v>10</v>
      </c>
      <c r="F22" s="31">
        <v>14</v>
      </c>
      <c r="G22" s="7" t="s">
        <v>108</v>
      </c>
      <c r="H22" s="7" t="s">
        <v>106</v>
      </c>
      <c r="I22" s="32">
        <f t="shared" si="0"/>
        <v>12</v>
      </c>
      <c r="J22" s="33">
        <f t="shared" si="1"/>
        <v>0.12</v>
      </c>
      <c r="K22" s="33">
        <f t="shared" si="2"/>
        <v>0.16800000000000001</v>
      </c>
      <c r="L22" s="33">
        <f t="shared" si="3"/>
        <v>0.28800000000000003</v>
      </c>
      <c r="M22" s="32">
        <f t="shared" si="4"/>
        <v>8.64</v>
      </c>
      <c r="N22" s="34" t="str">
        <f>IF(OR(M22="",'Start Here'!$C$5=""),"",M22*'Start Here'!$C$5)</f>
        <v/>
      </c>
      <c r="O22" s="35">
        <f t="shared" si="5"/>
        <v>0.28800002200000002</v>
      </c>
    </row>
    <row r="23" spans="1:15" x14ac:dyDescent="0.25">
      <c r="A23" s="7" t="s">
        <v>68</v>
      </c>
      <c r="B23" s="7" t="s">
        <v>124</v>
      </c>
      <c r="C23" s="7">
        <v>8</v>
      </c>
      <c r="D23" s="25">
        <v>9</v>
      </c>
      <c r="E23" s="31">
        <v>0</v>
      </c>
      <c r="F23" s="31">
        <v>3</v>
      </c>
      <c r="G23" s="7" t="s">
        <v>108</v>
      </c>
      <c r="H23" s="7" t="s">
        <v>106</v>
      </c>
      <c r="I23" s="32">
        <f t="shared" si="0"/>
        <v>72</v>
      </c>
      <c r="J23" s="33">
        <f t="shared" si="1"/>
        <v>0</v>
      </c>
      <c r="K23" s="33">
        <f t="shared" si="2"/>
        <v>0.216</v>
      </c>
      <c r="L23" s="33">
        <f t="shared" si="3"/>
        <v>0.216</v>
      </c>
      <c r="M23" s="32">
        <f t="shared" si="4"/>
        <v>6.4799999999999995</v>
      </c>
      <c r="N23" s="34" t="str">
        <f>IF(OR(M23="",'Start Here'!$C$5=""),"",M23*'Start Here'!$C$5)</f>
        <v/>
      </c>
      <c r="O23" s="35">
        <f t="shared" si="5"/>
        <v>0.21600002299999999</v>
      </c>
    </row>
    <row r="24" spans="1:15" x14ac:dyDescent="0.25">
      <c r="A24" s="7" t="s">
        <v>73</v>
      </c>
      <c r="B24" s="7" t="s">
        <v>125</v>
      </c>
      <c r="C24" s="7">
        <v>1</v>
      </c>
      <c r="D24" s="25">
        <v>300</v>
      </c>
      <c r="E24" s="31">
        <v>0.1</v>
      </c>
      <c r="F24" s="31">
        <v>0.1</v>
      </c>
      <c r="G24" s="7" t="s">
        <v>108</v>
      </c>
      <c r="H24" s="7" t="s">
        <v>108</v>
      </c>
      <c r="I24" s="32">
        <f t="shared" si="0"/>
        <v>300</v>
      </c>
      <c r="J24" s="33">
        <f t="shared" si="1"/>
        <v>0.03</v>
      </c>
      <c r="K24" s="33">
        <f t="shared" si="2"/>
        <v>0.03</v>
      </c>
      <c r="L24" s="33">
        <f t="shared" si="3"/>
        <v>0.06</v>
      </c>
      <c r="M24" s="32">
        <f t="shared" si="4"/>
        <v>1.7999999999999998</v>
      </c>
      <c r="N24" s="34" t="str">
        <f>IF(OR(M24="",'Start Here'!$C$5=""),"",M24*'Start Here'!$C$5)</f>
        <v/>
      </c>
      <c r="O24" s="35">
        <f t="shared" si="5"/>
        <v>6.0000023999999999E-2</v>
      </c>
    </row>
    <row r="25" spans="1:15" x14ac:dyDescent="0.25">
      <c r="A25" s="7" t="s">
        <v>68</v>
      </c>
      <c r="B25" s="7" t="s">
        <v>126</v>
      </c>
      <c r="C25" s="7">
        <v>4</v>
      </c>
      <c r="D25" s="25">
        <v>10</v>
      </c>
      <c r="E25" s="31">
        <v>0</v>
      </c>
      <c r="F25" s="31">
        <v>2</v>
      </c>
      <c r="G25" s="7" t="s">
        <v>108</v>
      </c>
      <c r="H25" s="7" t="s">
        <v>106</v>
      </c>
      <c r="I25" s="32">
        <f t="shared" si="0"/>
        <v>40</v>
      </c>
      <c r="J25" s="33">
        <f t="shared" si="1"/>
        <v>0</v>
      </c>
      <c r="K25" s="33">
        <f t="shared" si="2"/>
        <v>0.08</v>
      </c>
      <c r="L25" s="33">
        <f t="shared" si="3"/>
        <v>0.08</v>
      </c>
      <c r="M25" s="32">
        <f t="shared" si="4"/>
        <v>2.4</v>
      </c>
      <c r="N25" s="34" t="str">
        <f>IF(OR(M25="",'Start Here'!$C$5=""),"",M25*'Start Here'!$C$5)</f>
        <v/>
      </c>
      <c r="O25" s="35">
        <f t="shared" si="5"/>
        <v>8.0000025000000002E-2</v>
      </c>
    </row>
    <row r="26" spans="1:15" x14ac:dyDescent="0.25">
      <c r="A26" s="7"/>
      <c r="B26" s="7"/>
      <c r="C26" s="7"/>
      <c r="D26" s="25"/>
      <c r="E26" s="31"/>
      <c r="F26" s="31"/>
      <c r="G26" s="7"/>
      <c r="H26" s="7"/>
      <c r="I26" s="32" t="str">
        <f t="shared" si="0"/>
        <v/>
      </c>
      <c r="J26" s="33" t="str">
        <f t="shared" si="1"/>
        <v/>
      </c>
      <c r="K26" s="33" t="str">
        <f t="shared" si="2"/>
        <v/>
      </c>
      <c r="L26" s="33" t="str">
        <f t="shared" si="3"/>
        <v/>
      </c>
      <c r="M26" s="32" t="str">
        <f t="shared" si="4"/>
        <v/>
      </c>
      <c r="N26" s="34" t="str">
        <f>IF(OR(M26="",'Start Here'!$C$5=""),"",M26*'Start Here'!$C$5)</f>
        <v/>
      </c>
      <c r="O26" s="35" t="str">
        <f t="shared" si="5"/>
        <v/>
      </c>
    </row>
    <row r="27" spans="1:15" x14ac:dyDescent="0.25">
      <c r="A27" s="7"/>
      <c r="B27" s="7"/>
      <c r="C27" s="7"/>
      <c r="D27" s="25"/>
      <c r="E27" s="31"/>
      <c r="F27" s="31"/>
      <c r="G27" s="7"/>
      <c r="H27" s="7"/>
      <c r="I27" s="32" t="str">
        <f t="shared" si="0"/>
        <v/>
      </c>
      <c r="J27" s="33" t="str">
        <f t="shared" si="1"/>
        <v/>
      </c>
      <c r="K27" s="33" t="str">
        <f t="shared" si="2"/>
        <v/>
      </c>
      <c r="L27" s="33" t="str">
        <f t="shared" si="3"/>
        <v/>
      </c>
      <c r="M27" s="32" t="str">
        <f t="shared" si="4"/>
        <v/>
      </c>
      <c r="N27" s="34" t="str">
        <f>IF(OR(M27="",'Start Here'!$C$5=""),"",M27*'Start Here'!$C$5)</f>
        <v/>
      </c>
      <c r="O27" s="35" t="str">
        <f t="shared" si="5"/>
        <v/>
      </c>
    </row>
    <row r="28" spans="1:15" x14ac:dyDescent="0.25">
      <c r="A28" s="7"/>
      <c r="B28" s="7"/>
      <c r="C28" s="7"/>
      <c r="D28" s="25"/>
      <c r="E28" s="31"/>
      <c r="F28" s="31"/>
      <c r="G28" s="7"/>
      <c r="H28" s="7"/>
      <c r="I28" s="32" t="str">
        <f t="shared" si="0"/>
        <v/>
      </c>
      <c r="J28" s="33" t="str">
        <f t="shared" si="1"/>
        <v/>
      </c>
      <c r="K28" s="33" t="str">
        <f t="shared" si="2"/>
        <v/>
      </c>
      <c r="L28" s="33" t="str">
        <f t="shared" si="3"/>
        <v/>
      </c>
      <c r="M28" s="32" t="str">
        <f t="shared" si="4"/>
        <v/>
      </c>
      <c r="N28" s="34" t="str">
        <f>IF(OR(M28="",'Start Here'!$C$5=""),"",M28*'Start Here'!$C$5)</f>
        <v/>
      </c>
      <c r="O28" s="35" t="str">
        <f t="shared" si="5"/>
        <v/>
      </c>
    </row>
    <row r="29" spans="1:15" x14ac:dyDescent="0.25">
      <c r="A29" s="7"/>
      <c r="B29" s="7"/>
      <c r="C29" s="7"/>
      <c r="D29" s="25"/>
      <c r="E29" s="31"/>
      <c r="F29" s="31"/>
      <c r="G29" s="7"/>
      <c r="H29" s="7"/>
      <c r="I29" s="32" t="str">
        <f t="shared" si="0"/>
        <v/>
      </c>
      <c r="J29" s="33" t="str">
        <f t="shared" si="1"/>
        <v/>
      </c>
      <c r="K29" s="33" t="str">
        <f t="shared" si="2"/>
        <v/>
      </c>
      <c r="L29" s="33" t="str">
        <f t="shared" si="3"/>
        <v/>
      </c>
      <c r="M29" s="32" t="str">
        <f t="shared" si="4"/>
        <v/>
      </c>
      <c r="N29" s="34" t="str">
        <f>IF(OR(M29="",'Start Here'!$C$5=""),"",M29*'Start Here'!$C$5)</f>
        <v/>
      </c>
      <c r="O29" s="35" t="str">
        <f t="shared" si="5"/>
        <v/>
      </c>
    </row>
    <row r="30" spans="1:15" x14ac:dyDescent="0.25">
      <c r="A30" s="7"/>
      <c r="B30" s="7"/>
      <c r="C30" s="7"/>
      <c r="D30" s="25"/>
      <c r="E30" s="31"/>
      <c r="F30" s="31"/>
      <c r="G30" s="7"/>
      <c r="H30" s="7"/>
      <c r="I30" s="32" t="str">
        <f t="shared" si="0"/>
        <v/>
      </c>
      <c r="J30" s="33" t="str">
        <f t="shared" si="1"/>
        <v/>
      </c>
      <c r="K30" s="33" t="str">
        <f t="shared" si="2"/>
        <v/>
      </c>
      <c r="L30" s="33" t="str">
        <f t="shared" si="3"/>
        <v/>
      </c>
      <c r="M30" s="32" t="str">
        <f t="shared" si="4"/>
        <v/>
      </c>
      <c r="N30" s="34" t="str">
        <f>IF(OR(M30="",'Start Here'!$C$5=""),"",M30*'Start Here'!$C$5)</f>
        <v/>
      </c>
      <c r="O30" s="35" t="str">
        <f t="shared" si="5"/>
        <v/>
      </c>
    </row>
    <row r="31" spans="1:15" x14ac:dyDescent="0.25">
      <c r="A31" s="7"/>
      <c r="B31" s="7"/>
      <c r="C31" s="7"/>
      <c r="D31" s="25"/>
      <c r="E31" s="31"/>
      <c r="F31" s="31"/>
      <c r="G31" s="7"/>
      <c r="H31" s="7"/>
      <c r="I31" s="32" t="str">
        <f t="shared" si="0"/>
        <v/>
      </c>
      <c r="J31" s="33" t="str">
        <f t="shared" si="1"/>
        <v/>
      </c>
      <c r="K31" s="33" t="str">
        <f t="shared" si="2"/>
        <v/>
      </c>
      <c r="L31" s="33" t="str">
        <f t="shared" si="3"/>
        <v/>
      </c>
      <c r="M31" s="32" t="str">
        <f t="shared" si="4"/>
        <v/>
      </c>
      <c r="N31" s="34" t="str">
        <f>IF(OR(M31="",'Start Here'!$C$5=""),"",M31*'Start Here'!$C$5)</f>
        <v/>
      </c>
      <c r="O31" s="35" t="str">
        <f t="shared" si="5"/>
        <v/>
      </c>
    </row>
    <row r="32" spans="1:15" x14ac:dyDescent="0.25">
      <c r="A32" s="7"/>
      <c r="B32" s="7"/>
      <c r="C32" s="7"/>
      <c r="D32" s="25"/>
      <c r="E32" s="31"/>
      <c r="F32" s="31"/>
      <c r="G32" s="7"/>
      <c r="H32" s="7"/>
      <c r="I32" s="32" t="str">
        <f t="shared" si="0"/>
        <v/>
      </c>
      <c r="J32" s="33" t="str">
        <f t="shared" si="1"/>
        <v/>
      </c>
      <c r="K32" s="33" t="str">
        <f t="shared" si="2"/>
        <v/>
      </c>
      <c r="L32" s="33" t="str">
        <f t="shared" si="3"/>
        <v/>
      </c>
      <c r="M32" s="32" t="str">
        <f t="shared" si="4"/>
        <v/>
      </c>
      <c r="N32" s="34" t="str">
        <f>IF(OR(M32="",'Start Here'!$C$5=""),"",M32*'Start Here'!$C$5)</f>
        <v/>
      </c>
      <c r="O32" s="35" t="str">
        <f t="shared" si="5"/>
        <v/>
      </c>
    </row>
    <row r="33" spans="1:15" x14ac:dyDescent="0.25">
      <c r="A33" s="7"/>
      <c r="B33" s="7"/>
      <c r="C33" s="7"/>
      <c r="D33" s="25"/>
      <c r="E33" s="31"/>
      <c r="F33" s="31"/>
      <c r="G33" s="7"/>
      <c r="H33" s="7"/>
      <c r="I33" s="32" t="str">
        <f t="shared" si="0"/>
        <v/>
      </c>
      <c r="J33" s="33" t="str">
        <f t="shared" si="1"/>
        <v/>
      </c>
      <c r="K33" s="33" t="str">
        <f t="shared" si="2"/>
        <v/>
      </c>
      <c r="L33" s="33" t="str">
        <f t="shared" si="3"/>
        <v/>
      </c>
      <c r="M33" s="32" t="str">
        <f t="shared" si="4"/>
        <v/>
      </c>
      <c r="N33" s="34" t="str">
        <f>IF(OR(M33="",'Start Here'!$C$5=""),"",M33*'Start Here'!$C$5)</f>
        <v/>
      </c>
      <c r="O33" s="35" t="str">
        <f t="shared" si="5"/>
        <v/>
      </c>
    </row>
    <row r="34" spans="1:15" x14ac:dyDescent="0.25">
      <c r="A34" s="7"/>
      <c r="B34" s="7"/>
      <c r="C34" s="7"/>
      <c r="D34" s="25"/>
      <c r="E34" s="31"/>
      <c r="F34" s="31"/>
      <c r="G34" s="7"/>
      <c r="H34" s="7"/>
      <c r="I34" s="32" t="str">
        <f t="shared" si="0"/>
        <v/>
      </c>
      <c r="J34" s="33" t="str">
        <f t="shared" si="1"/>
        <v/>
      </c>
      <c r="K34" s="33" t="str">
        <f t="shared" si="2"/>
        <v/>
      </c>
      <c r="L34" s="33" t="str">
        <f t="shared" si="3"/>
        <v/>
      </c>
      <c r="M34" s="32" t="str">
        <f t="shared" si="4"/>
        <v/>
      </c>
      <c r="N34" s="34" t="str">
        <f>IF(OR(M34="",'Start Here'!$C$5=""),"",M34*'Start Here'!$C$5)</f>
        <v/>
      </c>
      <c r="O34" s="35" t="str">
        <f t="shared" si="5"/>
        <v/>
      </c>
    </row>
    <row r="35" spans="1:15" x14ac:dyDescent="0.25">
      <c r="A35" s="7"/>
      <c r="B35" s="7"/>
      <c r="C35" s="7"/>
      <c r="D35" s="25"/>
      <c r="E35" s="31"/>
      <c r="F35" s="31"/>
      <c r="G35" s="7"/>
      <c r="H35" s="7"/>
      <c r="I35" s="32" t="str">
        <f t="shared" si="0"/>
        <v/>
      </c>
      <c r="J35" s="33" t="str">
        <f t="shared" si="1"/>
        <v/>
      </c>
      <c r="K35" s="33" t="str">
        <f t="shared" si="2"/>
        <v/>
      </c>
      <c r="L35" s="33" t="str">
        <f t="shared" si="3"/>
        <v/>
      </c>
      <c r="M35" s="32" t="str">
        <f t="shared" si="4"/>
        <v/>
      </c>
      <c r="N35" s="34" t="str">
        <f>IF(OR(M35="",'Start Here'!$C$5=""),"",M35*'Start Here'!$C$5)</f>
        <v/>
      </c>
      <c r="O35" s="35" t="str">
        <f t="shared" si="5"/>
        <v/>
      </c>
    </row>
    <row r="36" spans="1:15" x14ac:dyDescent="0.25">
      <c r="A36" s="7"/>
      <c r="B36" s="7"/>
      <c r="C36" s="7"/>
      <c r="D36" s="25"/>
      <c r="E36" s="31"/>
      <c r="F36" s="31"/>
      <c r="G36" s="7"/>
      <c r="H36" s="7"/>
      <c r="I36" s="32" t="str">
        <f t="shared" si="0"/>
        <v/>
      </c>
      <c r="J36" s="33" t="str">
        <f t="shared" si="1"/>
        <v/>
      </c>
      <c r="K36" s="33" t="str">
        <f t="shared" si="2"/>
        <v/>
      </c>
      <c r="L36" s="33" t="str">
        <f t="shared" si="3"/>
        <v/>
      </c>
      <c r="M36" s="32" t="str">
        <f t="shared" si="4"/>
        <v/>
      </c>
      <c r="N36" s="34" t="str">
        <f>IF(OR(M36="",'Start Here'!$C$5=""),"",M36*'Start Here'!$C$5)</f>
        <v/>
      </c>
      <c r="O36" s="35" t="str">
        <f t="shared" si="5"/>
        <v/>
      </c>
    </row>
    <row r="37" spans="1:15" x14ac:dyDescent="0.25">
      <c r="A37" s="7"/>
      <c r="B37" s="7"/>
      <c r="C37" s="7"/>
      <c r="D37" s="25"/>
      <c r="E37" s="31"/>
      <c r="F37" s="31"/>
      <c r="G37" s="7"/>
      <c r="H37" s="7"/>
      <c r="I37" s="32" t="str">
        <f t="shared" si="0"/>
        <v/>
      </c>
      <c r="J37" s="33" t="str">
        <f t="shared" si="1"/>
        <v/>
      </c>
      <c r="K37" s="33" t="str">
        <f t="shared" si="2"/>
        <v/>
      </c>
      <c r="L37" s="33" t="str">
        <f t="shared" si="3"/>
        <v/>
      </c>
      <c r="M37" s="32" t="str">
        <f t="shared" si="4"/>
        <v/>
      </c>
      <c r="N37" s="34" t="str">
        <f>IF(OR(M37="",'Start Here'!$C$5=""),"",M37*'Start Here'!$C$5)</f>
        <v/>
      </c>
      <c r="O37" s="35" t="str">
        <f t="shared" si="5"/>
        <v/>
      </c>
    </row>
    <row r="38" spans="1:15" x14ac:dyDescent="0.25">
      <c r="A38" s="7"/>
      <c r="B38" s="7"/>
      <c r="C38" s="7"/>
      <c r="D38" s="25"/>
      <c r="E38" s="31"/>
      <c r="F38" s="31"/>
      <c r="G38" s="7"/>
      <c r="H38" s="7"/>
      <c r="I38" s="32" t="str">
        <f t="shared" ref="I38:I69" si="6">IF(OR(C38="",D38=""),"",C38*D38)</f>
        <v/>
      </c>
      <c r="J38" s="33" t="str">
        <f t="shared" ref="J38:J69" si="7">IF(I38="","",I38*N(E38)/1000)</f>
        <v/>
      </c>
      <c r="K38" s="33" t="str">
        <f t="shared" ref="K38:K69" si="8">IF(I38="","",I38*N(F38)/1000)</f>
        <v/>
      </c>
      <c r="L38" s="33" t="str">
        <f t="shared" ref="L38:L69" si="9">IF(I38="","",J38+K38)</f>
        <v/>
      </c>
      <c r="M38" s="32" t="str">
        <f t="shared" ref="M38:M69" si="10">IF(L38="","",L38*30)</f>
        <v/>
      </c>
      <c r="N38" s="34" t="str">
        <f>IF(OR(M38="",'Start Here'!$C$5=""),"",M38*'Start Here'!$C$5)</f>
        <v/>
      </c>
      <c r="O38" s="35" t="str">
        <f t="shared" ref="O38:O69" si="11">IF(L38="","",L38+ROW()/1000000000)</f>
        <v/>
      </c>
    </row>
    <row r="39" spans="1:15" x14ac:dyDescent="0.25">
      <c r="A39" s="7"/>
      <c r="B39" s="7"/>
      <c r="C39" s="7"/>
      <c r="D39" s="25"/>
      <c r="E39" s="31"/>
      <c r="F39" s="31"/>
      <c r="G39" s="7"/>
      <c r="H39" s="7"/>
      <c r="I39" s="32" t="str">
        <f t="shared" si="6"/>
        <v/>
      </c>
      <c r="J39" s="33" t="str">
        <f t="shared" si="7"/>
        <v/>
      </c>
      <c r="K39" s="33" t="str">
        <f t="shared" si="8"/>
        <v/>
      </c>
      <c r="L39" s="33" t="str">
        <f t="shared" si="9"/>
        <v/>
      </c>
      <c r="M39" s="32" t="str">
        <f t="shared" si="10"/>
        <v/>
      </c>
      <c r="N39" s="34" t="str">
        <f>IF(OR(M39="",'Start Here'!$C$5=""),"",M39*'Start Here'!$C$5)</f>
        <v/>
      </c>
      <c r="O39" s="35" t="str">
        <f t="shared" si="11"/>
        <v/>
      </c>
    </row>
    <row r="40" spans="1:15" x14ac:dyDescent="0.25">
      <c r="A40" s="7"/>
      <c r="B40" s="7"/>
      <c r="C40" s="7"/>
      <c r="D40" s="25"/>
      <c r="E40" s="31"/>
      <c r="F40" s="31"/>
      <c r="G40" s="7"/>
      <c r="H40" s="7"/>
      <c r="I40" s="32" t="str">
        <f t="shared" si="6"/>
        <v/>
      </c>
      <c r="J40" s="33" t="str">
        <f t="shared" si="7"/>
        <v/>
      </c>
      <c r="K40" s="33" t="str">
        <f t="shared" si="8"/>
        <v/>
      </c>
      <c r="L40" s="33" t="str">
        <f t="shared" si="9"/>
        <v/>
      </c>
      <c r="M40" s="32" t="str">
        <f t="shared" si="10"/>
        <v/>
      </c>
      <c r="N40" s="34" t="str">
        <f>IF(OR(M40="",'Start Here'!$C$5=""),"",M40*'Start Here'!$C$5)</f>
        <v/>
      </c>
      <c r="O40" s="35" t="str">
        <f t="shared" si="11"/>
        <v/>
      </c>
    </row>
    <row r="41" spans="1:15" x14ac:dyDescent="0.25">
      <c r="A41" s="7"/>
      <c r="B41" s="7"/>
      <c r="C41" s="7"/>
      <c r="D41" s="25"/>
      <c r="E41" s="31"/>
      <c r="F41" s="31"/>
      <c r="G41" s="7"/>
      <c r="H41" s="7"/>
      <c r="I41" s="32" t="str">
        <f t="shared" si="6"/>
        <v/>
      </c>
      <c r="J41" s="33" t="str">
        <f t="shared" si="7"/>
        <v/>
      </c>
      <c r="K41" s="33" t="str">
        <f t="shared" si="8"/>
        <v/>
      </c>
      <c r="L41" s="33" t="str">
        <f t="shared" si="9"/>
        <v/>
      </c>
      <c r="M41" s="32" t="str">
        <f t="shared" si="10"/>
        <v/>
      </c>
      <c r="N41" s="34" t="str">
        <f>IF(OR(M41="",'Start Here'!$C$5=""),"",M41*'Start Here'!$C$5)</f>
        <v/>
      </c>
      <c r="O41" s="35" t="str">
        <f t="shared" si="11"/>
        <v/>
      </c>
    </row>
    <row r="42" spans="1:15" x14ac:dyDescent="0.25">
      <c r="A42" s="7"/>
      <c r="B42" s="7"/>
      <c r="C42" s="7"/>
      <c r="D42" s="25"/>
      <c r="E42" s="31"/>
      <c r="F42" s="31"/>
      <c r="G42" s="7"/>
      <c r="H42" s="7"/>
      <c r="I42" s="32" t="str">
        <f t="shared" si="6"/>
        <v/>
      </c>
      <c r="J42" s="33" t="str">
        <f t="shared" si="7"/>
        <v/>
      </c>
      <c r="K42" s="33" t="str">
        <f t="shared" si="8"/>
        <v/>
      </c>
      <c r="L42" s="33" t="str">
        <f t="shared" si="9"/>
        <v/>
      </c>
      <c r="M42" s="32" t="str">
        <f t="shared" si="10"/>
        <v/>
      </c>
      <c r="N42" s="34" t="str">
        <f>IF(OR(M42="",'Start Here'!$C$5=""),"",M42*'Start Here'!$C$5)</f>
        <v/>
      </c>
      <c r="O42" s="35" t="str">
        <f t="shared" si="11"/>
        <v/>
      </c>
    </row>
    <row r="43" spans="1:15" x14ac:dyDescent="0.25">
      <c r="A43" s="7"/>
      <c r="B43" s="7"/>
      <c r="C43" s="7"/>
      <c r="D43" s="25"/>
      <c r="E43" s="31"/>
      <c r="F43" s="31"/>
      <c r="G43" s="7"/>
      <c r="H43" s="7"/>
      <c r="I43" s="32" t="str">
        <f t="shared" si="6"/>
        <v/>
      </c>
      <c r="J43" s="33" t="str">
        <f t="shared" si="7"/>
        <v/>
      </c>
      <c r="K43" s="33" t="str">
        <f t="shared" si="8"/>
        <v/>
      </c>
      <c r="L43" s="33" t="str">
        <f t="shared" si="9"/>
        <v/>
      </c>
      <c r="M43" s="32" t="str">
        <f t="shared" si="10"/>
        <v/>
      </c>
      <c r="N43" s="34" t="str">
        <f>IF(OR(M43="",'Start Here'!$C$5=""),"",M43*'Start Here'!$C$5)</f>
        <v/>
      </c>
      <c r="O43" s="35" t="str">
        <f t="shared" si="11"/>
        <v/>
      </c>
    </row>
    <row r="44" spans="1:15" x14ac:dyDescent="0.25">
      <c r="A44" s="7"/>
      <c r="B44" s="7"/>
      <c r="C44" s="7"/>
      <c r="D44" s="25"/>
      <c r="E44" s="31"/>
      <c r="F44" s="31"/>
      <c r="G44" s="7"/>
      <c r="H44" s="7"/>
      <c r="I44" s="32" t="str">
        <f t="shared" si="6"/>
        <v/>
      </c>
      <c r="J44" s="33" t="str">
        <f t="shared" si="7"/>
        <v/>
      </c>
      <c r="K44" s="33" t="str">
        <f t="shared" si="8"/>
        <v/>
      </c>
      <c r="L44" s="33" t="str">
        <f t="shared" si="9"/>
        <v/>
      </c>
      <c r="M44" s="32" t="str">
        <f t="shared" si="10"/>
        <v/>
      </c>
      <c r="N44" s="34" t="str">
        <f>IF(OR(M44="",'Start Here'!$C$5=""),"",M44*'Start Here'!$C$5)</f>
        <v/>
      </c>
      <c r="O44" s="35" t="str">
        <f t="shared" si="11"/>
        <v/>
      </c>
    </row>
    <row r="45" spans="1:15" x14ac:dyDescent="0.25">
      <c r="A45" s="7"/>
      <c r="B45" s="7"/>
      <c r="C45" s="7"/>
      <c r="D45" s="25"/>
      <c r="E45" s="31"/>
      <c r="F45" s="31"/>
      <c r="G45" s="7"/>
      <c r="H45" s="7"/>
      <c r="I45" s="32" t="str">
        <f t="shared" si="6"/>
        <v/>
      </c>
      <c r="J45" s="33" t="str">
        <f t="shared" si="7"/>
        <v/>
      </c>
      <c r="K45" s="33" t="str">
        <f t="shared" si="8"/>
        <v/>
      </c>
      <c r="L45" s="33" t="str">
        <f t="shared" si="9"/>
        <v/>
      </c>
      <c r="M45" s="32" t="str">
        <f t="shared" si="10"/>
        <v/>
      </c>
      <c r="N45" s="34" t="str">
        <f>IF(OR(M45="",'Start Here'!$C$5=""),"",M45*'Start Here'!$C$5)</f>
        <v/>
      </c>
      <c r="O45" s="35" t="str">
        <f t="shared" si="11"/>
        <v/>
      </c>
    </row>
    <row r="46" spans="1:15" x14ac:dyDescent="0.25">
      <c r="A46" s="7"/>
      <c r="B46" s="7"/>
      <c r="C46" s="7"/>
      <c r="D46" s="25"/>
      <c r="E46" s="31"/>
      <c r="F46" s="31"/>
      <c r="G46" s="7"/>
      <c r="H46" s="7"/>
      <c r="I46" s="32" t="str">
        <f t="shared" si="6"/>
        <v/>
      </c>
      <c r="J46" s="33" t="str">
        <f t="shared" si="7"/>
        <v/>
      </c>
      <c r="K46" s="33" t="str">
        <f t="shared" si="8"/>
        <v/>
      </c>
      <c r="L46" s="33" t="str">
        <f t="shared" si="9"/>
        <v/>
      </c>
      <c r="M46" s="32" t="str">
        <f t="shared" si="10"/>
        <v/>
      </c>
      <c r="N46" s="34" t="str">
        <f>IF(OR(M46="",'Start Here'!$C$5=""),"",M46*'Start Here'!$C$5)</f>
        <v/>
      </c>
      <c r="O46" s="35" t="str">
        <f t="shared" si="11"/>
        <v/>
      </c>
    </row>
    <row r="47" spans="1:15" x14ac:dyDescent="0.25">
      <c r="A47" s="7"/>
      <c r="B47" s="7"/>
      <c r="C47" s="7"/>
      <c r="D47" s="25"/>
      <c r="E47" s="31"/>
      <c r="F47" s="31"/>
      <c r="G47" s="7"/>
      <c r="H47" s="7"/>
      <c r="I47" s="32" t="str">
        <f t="shared" si="6"/>
        <v/>
      </c>
      <c r="J47" s="33" t="str">
        <f t="shared" si="7"/>
        <v/>
      </c>
      <c r="K47" s="33" t="str">
        <f t="shared" si="8"/>
        <v/>
      </c>
      <c r="L47" s="33" t="str">
        <f t="shared" si="9"/>
        <v/>
      </c>
      <c r="M47" s="32" t="str">
        <f t="shared" si="10"/>
        <v/>
      </c>
      <c r="N47" s="34" t="str">
        <f>IF(OR(M47="",'Start Here'!$C$5=""),"",M47*'Start Here'!$C$5)</f>
        <v/>
      </c>
      <c r="O47" s="35" t="str">
        <f t="shared" si="11"/>
        <v/>
      </c>
    </row>
    <row r="48" spans="1:15" x14ac:dyDescent="0.25">
      <c r="A48" s="7"/>
      <c r="B48" s="7"/>
      <c r="C48" s="7"/>
      <c r="D48" s="25"/>
      <c r="E48" s="31"/>
      <c r="F48" s="31"/>
      <c r="G48" s="7"/>
      <c r="H48" s="7"/>
      <c r="I48" s="32" t="str">
        <f t="shared" si="6"/>
        <v/>
      </c>
      <c r="J48" s="33" t="str">
        <f t="shared" si="7"/>
        <v/>
      </c>
      <c r="K48" s="33" t="str">
        <f t="shared" si="8"/>
        <v/>
      </c>
      <c r="L48" s="33" t="str">
        <f t="shared" si="9"/>
        <v/>
      </c>
      <c r="M48" s="32" t="str">
        <f t="shared" si="10"/>
        <v/>
      </c>
      <c r="N48" s="34" t="str">
        <f>IF(OR(M48="",'Start Here'!$C$5=""),"",M48*'Start Here'!$C$5)</f>
        <v/>
      </c>
      <c r="O48" s="35" t="str">
        <f t="shared" si="11"/>
        <v/>
      </c>
    </row>
    <row r="49" spans="1:15" x14ac:dyDescent="0.25">
      <c r="A49" s="7"/>
      <c r="B49" s="7"/>
      <c r="C49" s="7"/>
      <c r="D49" s="25"/>
      <c r="E49" s="31"/>
      <c r="F49" s="31"/>
      <c r="G49" s="7"/>
      <c r="H49" s="7"/>
      <c r="I49" s="32" t="str">
        <f t="shared" si="6"/>
        <v/>
      </c>
      <c r="J49" s="33" t="str">
        <f t="shared" si="7"/>
        <v/>
      </c>
      <c r="K49" s="33" t="str">
        <f t="shared" si="8"/>
        <v/>
      </c>
      <c r="L49" s="33" t="str">
        <f t="shared" si="9"/>
        <v/>
      </c>
      <c r="M49" s="32" t="str">
        <f t="shared" si="10"/>
        <v/>
      </c>
      <c r="N49" s="34" t="str">
        <f>IF(OR(M49="",'Start Here'!$C$5=""),"",M49*'Start Here'!$C$5)</f>
        <v/>
      </c>
      <c r="O49" s="35" t="str">
        <f t="shared" si="11"/>
        <v/>
      </c>
    </row>
    <row r="50" spans="1:15" x14ac:dyDescent="0.25">
      <c r="A50" s="7"/>
      <c r="B50" s="7"/>
      <c r="C50" s="7"/>
      <c r="D50" s="25"/>
      <c r="E50" s="31"/>
      <c r="F50" s="31"/>
      <c r="G50" s="7"/>
      <c r="H50" s="7"/>
      <c r="I50" s="32" t="str">
        <f t="shared" si="6"/>
        <v/>
      </c>
      <c r="J50" s="33" t="str">
        <f t="shared" si="7"/>
        <v/>
      </c>
      <c r="K50" s="33" t="str">
        <f t="shared" si="8"/>
        <v/>
      </c>
      <c r="L50" s="33" t="str">
        <f t="shared" si="9"/>
        <v/>
      </c>
      <c r="M50" s="32" t="str">
        <f t="shared" si="10"/>
        <v/>
      </c>
      <c r="N50" s="34" t="str">
        <f>IF(OR(M50="",'Start Here'!$C$5=""),"",M50*'Start Here'!$C$5)</f>
        <v/>
      </c>
      <c r="O50" s="35" t="str">
        <f t="shared" si="11"/>
        <v/>
      </c>
    </row>
    <row r="51" spans="1:15" x14ac:dyDescent="0.25">
      <c r="A51" s="7"/>
      <c r="B51" s="7"/>
      <c r="C51" s="7"/>
      <c r="D51" s="25"/>
      <c r="E51" s="31"/>
      <c r="F51" s="31"/>
      <c r="G51" s="7"/>
      <c r="H51" s="7"/>
      <c r="I51" s="32" t="str">
        <f t="shared" si="6"/>
        <v/>
      </c>
      <c r="J51" s="33" t="str">
        <f t="shared" si="7"/>
        <v/>
      </c>
      <c r="K51" s="33" t="str">
        <f t="shared" si="8"/>
        <v/>
      </c>
      <c r="L51" s="33" t="str">
        <f t="shared" si="9"/>
        <v/>
      </c>
      <c r="M51" s="32" t="str">
        <f t="shared" si="10"/>
        <v/>
      </c>
      <c r="N51" s="34" t="str">
        <f>IF(OR(M51="",'Start Here'!$C$5=""),"",M51*'Start Here'!$C$5)</f>
        <v/>
      </c>
      <c r="O51" s="35" t="str">
        <f t="shared" si="11"/>
        <v/>
      </c>
    </row>
    <row r="52" spans="1:15" x14ac:dyDescent="0.25">
      <c r="A52" s="7"/>
      <c r="B52" s="7"/>
      <c r="C52" s="7"/>
      <c r="D52" s="25"/>
      <c r="E52" s="31"/>
      <c r="F52" s="31"/>
      <c r="G52" s="7"/>
      <c r="H52" s="7"/>
      <c r="I52" s="32" t="str">
        <f t="shared" si="6"/>
        <v/>
      </c>
      <c r="J52" s="33" t="str">
        <f t="shared" si="7"/>
        <v/>
      </c>
      <c r="K52" s="33" t="str">
        <f t="shared" si="8"/>
        <v/>
      </c>
      <c r="L52" s="33" t="str">
        <f t="shared" si="9"/>
        <v/>
      </c>
      <c r="M52" s="32" t="str">
        <f t="shared" si="10"/>
        <v/>
      </c>
      <c r="N52" s="34" t="str">
        <f>IF(OR(M52="",'Start Here'!$C$5=""),"",M52*'Start Here'!$C$5)</f>
        <v/>
      </c>
      <c r="O52" s="35" t="str">
        <f t="shared" si="11"/>
        <v/>
      </c>
    </row>
    <row r="53" spans="1:15" x14ac:dyDescent="0.25">
      <c r="A53" s="7"/>
      <c r="B53" s="7"/>
      <c r="C53" s="7"/>
      <c r="D53" s="25"/>
      <c r="E53" s="31"/>
      <c r="F53" s="31"/>
      <c r="G53" s="7"/>
      <c r="H53" s="7"/>
      <c r="I53" s="32" t="str">
        <f t="shared" si="6"/>
        <v/>
      </c>
      <c r="J53" s="33" t="str">
        <f t="shared" si="7"/>
        <v/>
      </c>
      <c r="K53" s="33" t="str">
        <f t="shared" si="8"/>
        <v/>
      </c>
      <c r="L53" s="33" t="str">
        <f t="shared" si="9"/>
        <v/>
      </c>
      <c r="M53" s="32" t="str">
        <f t="shared" si="10"/>
        <v/>
      </c>
      <c r="N53" s="34" t="str">
        <f>IF(OR(M53="",'Start Here'!$C$5=""),"",M53*'Start Here'!$C$5)</f>
        <v/>
      </c>
      <c r="O53" s="35" t="str">
        <f t="shared" si="11"/>
        <v/>
      </c>
    </row>
    <row r="54" spans="1:15" x14ac:dyDescent="0.25">
      <c r="A54" s="7"/>
      <c r="B54" s="7"/>
      <c r="C54" s="7"/>
      <c r="D54" s="25"/>
      <c r="E54" s="31"/>
      <c r="F54" s="31"/>
      <c r="G54" s="7"/>
      <c r="H54" s="7"/>
      <c r="I54" s="32" t="str">
        <f t="shared" si="6"/>
        <v/>
      </c>
      <c r="J54" s="33" t="str">
        <f t="shared" si="7"/>
        <v/>
      </c>
      <c r="K54" s="33" t="str">
        <f t="shared" si="8"/>
        <v/>
      </c>
      <c r="L54" s="33" t="str">
        <f t="shared" si="9"/>
        <v/>
      </c>
      <c r="M54" s="32" t="str">
        <f t="shared" si="10"/>
        <v/>
      </c>
      <c r="N54" s="34" t="str">
        <f>IF(OR(M54="",'Start Here'!$C$5=""),"",M54*'Start Here'!$C$5)</f>
        <v/>
      </c>
      <c r="O54" s="35" t="str">
        <f t="shared" si="11"/>
        <v/>
      </c>
    </row>
    <row r="55" spans="1:15" x14ac:dyDescent="0.25">
      <c r="A55" s="7"/>
      <c r="B55" s="7"/>
      <c r="C55" s="7"/>
      <c r="D55" s="25"/>
      <c r="E55" s="31"/>
      <c r="F55" s="31"/>
      <c r="G55" s="7"/>
      <c r="H55" s="7"/>
      <c r="I55" s="32" t="str">
        <f t="shared" si="6"/>
        <v/>
      </c>
      <c r="J55" s="33" t="str">
        <f t="shared" si="7"/>
        <v/>
      </c>
      <c r="K55" s="33" t="str">
        <f t="shared" si="8"/>
        <v/>
      </c>
      <c r="L55" s="33" t="str">
        <f t="shared" si="9"/>
        <v/>
      </c>
      <c r="M55" s="32" t="str">
        <f t="shared" si="10"/>
        <v/>
      </c>
      <c r="N55" s="34" t="str">
        <f>IF(OR(M55="",'Start Here'!$C$5=""),"",M55*'Start Here'!$C$5)</f>
        <v/>
      </c>
      <c r="O55" s="35" t="str">
        <f t="shared" si="11"/>
        <v/>
      </c>
    </row>
    <row r="56" spans="1:15" x14ac:dyDescent="0.25">
      <c r="A56" s="7"/>
      <c r="B56" s="7"/>
      <c r="C56" s="7"/>
      <c r="D56" s="25"/>
      <c r="E56" s="31"/>
      <c r="F56" s="31"/>
      <c r="G56" s="7"/>
      <c r="H56" s="7"/>
      <c r="I56" s="32" t="str">
        <f t="shared" si="6"/>
        <v/>
      </c>
      <c r="J56" s="33" t="str">
        <f t="shared" si="7"/>
        <v/>
      </c>
      <c r="K56" s="33" t="str">
        <f t="shared" si="8"/>
        <v/>
      </c>
      <c r="L56" s="33" t="str">
        <f t="shared" si="9"/>
        <v/>
      </c>
      <c r="M56" s="32" t="str">
        <f t="shared" si="10"/>
        <v/>
      </c>
      <c r="N56" s="34" t="str">
        <f>IF(OR(M56="",'Start Here'!$C$5=""),"",M56*'Start Here'!$C$5)</f>
        <v/>
      </c>
      <c r="O56" s="35" t="str">
        <f t="shared" si="11"/>
        <v/>
      </c>
    </row>
    <row r="57" spans="1:15" x14ac:dyDescent="0.25">
      <c r="A57" s="7"/>
      <c r="B57" s="7"/>
      <c r="C57" s="7"/>
      <c r="D57" s="25"/>
      <c r="E57" s="31"/>
      <c r="F57" s="31"/>
      <c r="G57" s="7"/>
      <c r="H57" s="7"/>
      <c r="I57" s="32" t="str">
        <f t="shared" si="6"/>
        <v/>
      </c>
      <c r="J57" s="33" t="str">
        <f t="shared" si="7"/>
        <v/>
      </c>
      <c r="K57" s="33" t="str">
        <f t="shared" si="8"/>
        <v/>
      </c>
      <c r="L57" s="33" t="str">
        <f t="shared" si="9"/>
        <v/>
      </c>
      <c r="M57" s="32" t="str">
        <f t="shared" si="10"/>
        <v/>
      </c>
      <c r="N57" s="34" t="str">
        <f>IF(OR(M57="",'Start Here'!$C$5=""),"",M57*'Start Here'!$C$5)</f>
        <v/>
      </c>
      <c r="O57" s="35" t="str">
        <f t="shared" si="11"/>
        <v/>
      </c>
    </row>
    <row r="58" spans="1:15" x14ac:dyDescent="0.25">
      <c r="A58" s="7"/>
      <c r="B58" s="7"/>
      <c r="C58" s="7"/>
      <c r="D58" s="25"/>
      <c r="E58" s="31"/>
      <c r="F58" s="31"/>
      <c r="G58" s="7"/>
      <c r="H58" s="7"/>
      <c r="I58" s="32" t="str">
        <f t="shared" si="6"/>
        <v/>
      </c>
      <c r="J58" s="33" t="str">
        <f t="shared" si="7"/>
        <v/>
      </c>
      <c r="K58" s="33" t="str">
        <f t="shared" si="8"/>
        <v/>
      </c>
      <c r="L58" s="33" t="str">
        <f t="shared" si="9"/>
        <v/>
      </c>
      <c r="M58" s="32" t="str">
        <f t="shared" si="10"/>
        <v/>
      </c>
      <c r="N58" s="34" t="str">
        <f>IF(OR(M58="",'Start Here'!$C$5=""),"",M58*'Start Here'!$C$5)</f>
        <v/>
      </c>
      <c r="O58" s="35" t="str">
        <f t="shared" si="11"/>
        <v/>
      </c>
    </row>
    <row r="59" spans="1:15" x14ac:dyDescent="0.25">
      <c r="A59" s="7"/>
      <c r="B59" s="7"/>
      <c r="C59" s="7"/>
      <c r="D59" s="25"/>
      <c r="E59" s="31"/>
      <c r="F59" s="31"/>
      <c r="G59" s="7"/>
      <c r="H59" s="7"/>
      <c r="I59" s="32" t="str">
        <f t="shared" si="6"/>
        <v/>
      </c>
      <c r="J59" s="33" t="str">
        <f t="shared" si="7"/>
        <v/>
      </c>
      <c r="K59" s="33" t="str">
        <f t="shared" si="8"/>
        <v/>
      </c>
      <c r="L59" s="33" t="str">
        <f t="shared" si="9"/>
        <v/>
      </c>
      <c r="M59" s="32" t="str">
        <f t="shared" si="10"/>
        <v/>
      </c>
      <c r="N59" s="34" t="str">
        <f>IF(OR(M59="",'Start Here'!$C$5=""),"",M59*'Start Here'!$C$5)</f>
        <v/>
      </c>
      <c r="O59" s="35" t="str">
        <f t="shared" si="11"/>
        <v/>
      </c>
    </row>
    <row r="60" spans="1:15" x14ac:dyDescent="0.25">
      <c r="A60" s="7"/>
      <c r="B60" s="7"/>
      <c r="C60" s="7"/>
      <c r="D60" s="25"/>
      <c r="E60" s="31"/>
      <c r="F60" s="31"/>
      <c r="G60" s="7"/>
      <c r="H60" s="7"/>
      <c r="I60" s="32" t="str">
        <f t="shared" si="6"/>
        <v/>
      </c>
      <c r="J60" s="33" t="str">
        <f t="shared" si="7"/>
        <v/>
      </c>
      <c r="K60" s="33" t="str">
        <f t="shared" si="8"/>
        <v/>
      </c>
      <c r="L60" s="33" t="str">
        <f t="shared" si="9"/>
        <v/>
      </c>
      <c r="M60" s="32" t="str">
        <f t="shared" si="10"/>
        <v/>
      </c>
      <c r="N60" s="34" t="str">
        <f>IF(OR(M60="",'Start Here'!$C$5=""),"",M60*'Start Here'!$C$5)</f>
        <v/>
      </c>
      <c r="O60" s="35" t="str">
        <f t="shared" si="11"/>
        <v/>
      </c>
    </row>
    <row r="61" spans="1:15" x14ac:dyDescent="0.25">
      <c r="A61" s="7"/>
      <c r="B61" s="7"/>
      <c r="C61" s="7"/>
      <c r="D61" s="25"/>
      <c r="E61" s="31"/>
      <c r="F61" s="31"/>
      <c r="G61" s="7"/>
      <c r="H61" s="7"/>
      <c r="I61" s="32" t="str">
        <f t="shared" si="6"/>
        <v/>
      </c>
      <c r="J61" s="33" t="str">
        <f t="shared" si="7"/>
        <v/>
      </c>
      <c r="K61" s="33" t="str">
        <f t="shared" si="8"/>
        <v/>
      </c>
      <c r="L61" s="33" t="str">
        <f t="shared" si="9"/>
        <v/>
      </c>
      <c r="M61" s="32" t="str">
        <f t="shared" si="10"/>
        <v/>
      </c>
      <c r="N61" s="34" t="str">
        <f>IF(OR(M61="",'Start Here'!$C$5=""),"",M61*'Start Here'!$C$5)</f>
        <v/>
      </c>
      <c r="O61" s="35" t="str">
        <f t="shared" si="11"/>
        <v/>
      </c>
    </row>
    <row r="62" spans="1:15" x14ac:dyDescent="0.25">
      <c r="A62" s="7"/>
      <c r="B62" s="7"/>
      <c r="C62" s="7"/>
      <c r="D62" s="25"/>
      <c r="E62" s="31"/>
      <c r="F62" s="31"/>
      <c r="G62" s="7"/>
      <c r="H62" s="7"/>
      <c r="I62" s="32" t="str">
        <f t="shared" si="6"/>
        <v/>
      </c>
      <c r="J62" s="33" t="str">
        <f t="shared" si="7"/>
        <v/>
      </c>
      <c r="K62" s="33" t="str">
        <f t="shared" si="8"/>
        <v/>
      </c>
      <c r="L62" s="33" t="str">
        <f t="shared" si="9"/>
        <v/>
      </c>
      <c r="M62" s="32" t="str">
        <f t="shared" si="10"/>
        <v/>
      </c>
      <c r="N62" s="34" t="str">
        <f>IF(OR(M62="",'Start Here'!$C$5=""),"",M62*'Start Here'!$C$5)</f>
        <v/>
      </c>
      <c r="O62" s="35" t="str">
        <f t="shared" si="11"/>
        <v/>
      </c>
    </row>
    <row r="63" spans="1:15" x14ac:dyDescent="0.25">
      <c r="A63" s="7"/>
      <c r="B63" s="7"/>
      <c r="C63" s="7"/>
      <c r="D63" s="25"/>
      <c r="E63" s="31"/>
      <c r="F63" s="31"/>
      <c r="G63" s="7"/>
      <c r="H63" s="7"/>
      <c r="I63" s="32" t="str">
        <f t="shared" si="6"/>
        <v/>
      </c>
      <c r="J63" s="33" t="str">
        <f t="shared" si="7"/>
        <v/>
      </c>
      <c r="K63" s="33" t="str">
        <f t="shared" si="8"/>
        <v/>
      </c>
      <c r="L63" s="33" t="str">
        <f t="shared" si="9"/>
        <v/>
      </c>
      <c r="M63" s="32" t="str">
        <f t="shared" si="10"/>
        <v/>
      </c>
      <c r="N63" s="34" t="str">
        <f>IF(OR(M63="",'Start Here'!$C$5=""),"",M63*'Start Here'!$C$5)</f>
        <v/>
      </c>
      <c r="O63" s="35" t="str">
        <f t="shared" si="11"/>
        <v/>
      </c>
    </row>
    <row r="64" spans="1:15" x14ac:dyDescent="0.25">
      <c r="A64" s="7"/>
      <c r="B64" s="7"/>
      <c r="C64" s="7"/>
      <c r="D64" s="25"/>
      <c r="E64" s="31"/>
      <c r="F64" s="31"/>
      <c r="G64" s="7"/>
      <c r="H64" s="7"/>
      <c r="I64" s="32" t="str">
        <f t="shared" si="6"/>
        <v/>
      </c>
      <c r="J64" s="33" t="str">
        <f t="shared" si="7"/>
        <v/>
      </c>
      <c r="K64" s="33" t="str">
        <f t="shared" si="8"/>
        <v/>
      </c>
      <c r="L64" s="33" t="str">
        <f t="shared" si="9"/>
        <v/>
      </c>
      <c r="M64" s="32" t="str">
        <f t="shared" si="10"/>
        <v/>
      </c>
      <c r="N64" s="34" t="str">
        <f>IF(OR(M64="",'Start Here'!$C$5=""),"",M64*'Start Here'!$C$5)</f>
        <v/>
      </c>
      <c r="O64" s="35" t="str">
        <f t="shared" si="11"/>
        <v/>
      </c>
    </row>
    <row r="65" spans="1:15" x14ac:dyDescent="0.25">
      <c r="A65" s="7"/>
      <c r="B65" s="7"/>
      <c r="C65" s="7"/>
      <c r="D65" s="25"/>
      <c r="E65" s="31"/>
      <c r="F65" s="31"/>
      <c r="G65" s="7"/>
      <c r="H65" s="7"/>
      <c r="I65" s="32" t="str">
        <f t="shared" si="6"/>
        <v/>
      </c>
      <c r="J65" s="33" t="str">
        <f t="shared" si="7"/>
        <v/>
      </c>
      <c r="K65" s="33" t="str">
        <f t="shared" si="8"/>
        <v/>
      </c>
      <c r="L65" s="33" t="str">
        <f t="shared" si="9"/>
        <v/>
      </c>
      <c r="M65" s="32" t="str">
        <f t="shared" si="10"/>
        <v/>
      </c>
      <c r="N65" s="34" t="str">
        <f>IF(OR(M65="",'Start Here'!$C$5=""),"",M65*'Start Here'!$C$5)</f>
        <v/>
      </c>
      <c r="O65" s="35" t="str">
        <f t="shared" si="11"/>
        <v/>
      </c>
    </row>
    <row r="66" spans="1:15" x14ac:dyDescent="0.25">
      <c r="A66" s="7"/>
      <c r="B66" s="7"/>
      <c r="C66" s="7"/>
      <c r="D66" s="25"/>
      <c r="E66" s="31"/>
      <c r="F66" s="31"/>
      <c r="G66" s="7"/>
      <c r="H66" s="7"/>
      <c r="I66" s="32" t="str">
        <f t="shared" si="6"/>
        <v/>
      </c>
      <c r="J66" s="33" t="str">
        <f t="shared" si="7"/>
        <v/>
      </c>
      <c r="K66" s="33" t="str">
        <f t="shared" si="8"/>
        <v/>
      </c>
      <c r="L66" s="33" t="str">
        <f t="shared" si="9"/>
        <v/>
      </c>
      <c r="M66" s="32" t="str">
        <f t="shared" si="10"/>
        <v/>
      </c>
      <c r="N66" s="34" t="str">
        <f>IF(OR(M66="",'Start Here'!$C$5=""),"",M66*'Start Here'!$C$5)</f>
        <v/>
      </c>
      <c r="O66" s="35" t="str">
        <f t="shared" si="11"/>
        <v/>
      </c>
    </row>
    <row r="67" spans="1:15" x14ac:dyDescent="0.25">
      <c r="A67" s="7"/>
      <c r="B67" s="7"/>
      <c r="C67" s="7"/>
      <c r="D67" s="25"/>
      <c r="E67" s="31"/>
      <c r="F67" s="31"/>
      <c r="G67" s="7"/>
      <c r="H67" s="7"/>
      <c r="I67" s="32" t="str">
        <f t="shared" si="6"/>
        <v/>
      </c>
      <c r="J67" s="33" t="str">
        <f t="shared" si="7"/>
        <v/>
      </c>
      <c r="K67" s="33" t="str">
        <f t="shared" si="8"/>
        <v/>
      </c>
      <c r="L67" s="33" t="str">
        <f t="shared" si="9"/>
        <v/>
      </c>
      <c r="M67" s="32" t="str">
        <f t="shared" si="10"/>
        <v/>
      </c>
      <c r="N67" s="34" t="str">
        <f>IF(OR(M67="",'Start Here'!$C$5=""),"",M67*'Start Here'!$C$5)</f>
        <v/>
      </c>
      <c r="O67" s="35" t="str">
        <f t="shared" si="11"/>
        <v/>
      </c>
    </row>
    <row r="68" spans="1:15" x14ac:dyDescent="0.25">
      <c r="A68" s="7"/>
      <c r="B68" s="7"/>
      <c r="C68" s="7"/>
      <c r="D68" s="25"/>
      <c r="E68" s="31"/>
      <c r="F68" s="31"/>
      <c r="G68" s="7"/>
      <c r="H68" s="7"/>
      <c r="I68" s="32" t="str">
        <f t="shared" si="6"/>
        <v/>
      </c>
      <c r="J68" s="33" t="str">
        <f t="shared" si="7"/>
        <v/>
      </c>
      <c r="K68" s="33" t="str">
        <f t="shared" si="8"/>
        <v/>
      </c>
      <c r="L68" s="33" t="str">
        <f t="shared" si="9"/>
        <v/>
      </c>
      <c r="M68" s="32" t="str">
        <f t="shared" si="10"/>
        <v/>
      </c>
      <c r="N68" s="34" t="str">
        <f>IF(OR(M68="",'Start Here'!$C$5=""),"",M68*'Start Here'!$C$5)</f>
        <v/>
      </c>
      <c r="O68" s="35" t="str">
        <f t="shared" si="11"/>
        <v/>
      </c>
    </row>
    <row r="69" spans="1:15" x14ac:dyDescent="0.25">
      <c r="A69" s="7"/>
      <c r="B69" s="7"/>
      <c r="C69" s="7"/>
      <c r="D69" s="25"/>
      <c r="E69" s="31"/>
      <c r="F69" s="31"/>
      <c r="G69" s="7"/>
      <c r="H69" s="7"/>
      <c r="I69" s="32" t="str">
        <f t="shared" si="6"/>
        <v/>
      </c>
      <c r="J69" s="33" t="str">
        <f t="shared" si="7"/>
        <v/>
      </c>
      <c r="K69" s="33" t="str">
        <f t="shared" si="8"/>
        <v/>
      </c>
      <c r="L69" s="33" t="str">
        <f t="shared" si="9"/>
        <v/>
      </c>
      <c r="M69" s="32" t="str">
        <f t="shared" si="10"/>
        <v/>
      </c>
      <c r="N69" s="34" t="str">
        <f>IF(OR(M69="",'Start Here'!$C$5=""),"",M69*'Start Here'!$C$5)</f>
        <v/>
      </c>
      <c r="O69" s="35" t="str">
        <f t="shared" si="11"/>
        <v/>
      </c>
    </row>
    <row r="70" spans="1:15" x14ac:dyDescent="0.25">
      <c r="A70" s="7"/>
      <c r="B70" s="7"/>
      <c r="C70" s="7"/>
      <c r="D70" s="25"/>
      <c r="E70" s="31"/>
      <c r="F70" s="31"/>
      <c r="G70" s="7"/>
      <c r="H70" s="7"/>
      <c r="I70" s="32" t="str">
        <f t="shared" ref="I70:I85" si="12">IF(OR(C70="",D70=""),"",C70*D70)</f>
        <v/>
      </c>
      <c r="J70" s="33" t="str">
        <f t="shared" ref="J70:J101" si="13">IF(I70="","",I70*N(E70)/1000)</f>
        <v/>
      </c>
      <c r="K70" s="33" t="str">
        <f t="shared" ref="K70:K85" si="14">IF(I70="","",I70*N(F70)/1000)</f>
        <v/>
      </c>
      <c r="L70" s="33" t="str">
        <f t="shared" ref="L70:L101" si="15">IF(I70="","",J70+K70)</f>
        <v/>
      </c>
      <c r="M70" s="32" t="str">
        <f t="shared" ref="M70:M101" si="16">IF(L70="","",L70*30)</f>
        <v/>
      </c>
      <c r="N70" s="34" t="str">
        <f>IF(OR(M70="",'Start Here'!$C$5=""),"",M70*'Start Here'!$C$5)</f>
        <v/>
      </c>
      <c r="O70" s="35" t="str">
        <f t="shared" ref="O70:O85" si="17">IF(L70="","",L70+ROW()/1000000000)</f>
        <v/>
      </c>
    </row>
    <row r="71" spans="1:15" x14ac:dyDescent="0.25">
      <c r="A71" s="7"/>
      <c r="B71" s="7"/>
      <c r="C71" s="7"/>
      <c r="D71" s="25"/>
      <c r="E71" s="31"/>
      <c r="F71" s="31"/>
      <c r="G71" s="7"/>
      <c r="H71" s="7"/>
      <c r="I71" s="32" t="str">
        <f t="shared" si="12"/>
        <v/>
      </c>
      <c r="J71" s="33" t="str">
        <f t="shared" si="13"/>
        <v/>
      </c>
      <c r="K71" s="33" t="str">
        <f t="shared" si="14"/>
        <v/>
      </c>
      <c r="L71" s="33" t="str">
        <f t="shared" si="15"/>
        <v/>
      </c>
      <c r="M71" s="32" t="str">
        <f t="shared" si="16"/>
        <v/>
      </c>
      <c r="N71" s="34" t="str">
        <f>IF(OR(M71="",'Start Here'!$C$5=""),"",M71*'Start Here'!$C$5)</f>
        <v/>
      </c>
      <c r="O71" s="35" t="str">
        <f t="shared" si="17"/>
        <v/>
      </c>
    </row>
    <row r="72" spans="1:15" x14ac:dyDescent="0.25">
      <c r="A72" s="7"/>
      <c r="B72" s="7"/>
      <c r="C72" s="7"/>
      <c r="D72" s="25"/>
      <c r="E72" s="31"/>
      <c r="F72" s="31"/>
      <c r="G72" s="7"/>
      <c r="H72" s="7"/>
      <c r="I72" s="32" t="str">
        <f t="shared" si="12"/>
        <v/>
      </c>
      <c r="J72" s="33" t="str">
        <f t="shared" si="13"/>
        <v/>
      </c>
      <c r="K72" s="33" t="str">
        <f t="shared" si="14"/>
        <v/>
      </c>
      <c r="L72" s="33" t="str">
        <f t="shared" si="15"/>
        <v/>
      </c>
      <c r="M72" s="32" t="str">
        <f t="shared" si="16"/>
        <v/>
      </c>
      <c r="N72" s="34" t="str">
        <f>IF(OR(M72="",'Start Here'!$C$5=""),"",M72*'Start Here'!$C$5)</f>
        <v/>
      </c>
      <c r="O72" s="35" t="str">
        <f t="shared" si="17"/>
        <v/>
      </c>
    </row>
    <row r="73" spans="1:15" x14ac:dyDescent="0.25">
      <c r="A73" s="7"/>
      <c r="B73" s="7"/>
      <c r="C73" s="7"/>
      <c r="D73" s="25"/>
      <c r="E73" s="31"/>
      <c r="F73" s="31"/>
      <c r="G73" s="7"/>
      <c r="H73" s="7"/>
      <c r="I73" s="32" t="str">
        <f t="shared" si="12"/>
        <v/>
      </c>
      <c r="J73" s="33" t="str">
        <f t="shared" si="13"/>
        <v/>
      </c>
      <c r="K73" s="33" t="str">
        <f t="shared" si="14"/>
        <v/>
      </c>
      <c r="L73" s="33" t="str">
        <f t="shared" si="15"/>
        <v/>
      </c>
      <c r="M73" s="32" t="str">
        <f t="shared" si="16"/>
        <v/>
      </c>
      <c r="N73" s="34" t="str">
        <f>IF(OR(M73="",'Start Here'!$C$5=""),"",M73*'Start Here'!$C$5)</f>
        <v/>
      </c>
      <c r="O73" s="35" t="str">
        <f t="shared" si="17"/>
        <v/>
      </c>
    </row>
    <row r="74" spans="1:15" x14ac:dyDescent="0.25">
      <c r="A74" s="7"/>
      <c r="B74" s="7"/>
      <c r="C74" s="7"/>
      <c r="D74" s="25"/>
      <c r="E74" s="31"/>
      <c r="F74" s="31"/>
      <c r="G74" s="7"/>
      <c r="H74" s="7"/>
      <c r="I74" s="32" t="str">
        <f t="shared" si="12"/>
        <v/>
      </c>
      <c r="J74" s="33" t="str">
        <f t="shared" si="13"/>
        <v/>
      </c>
      <c r="K74" s="33" t="str">
        <f t="shared" si="14"/>
        <v/>
      </c>
      <c r="L74" s="33" t="str">
        <f t="shared" si="15"/>
        <v/>
      </c>
      <c r="M74" s="32" t="str">
        <f t="shared" si="16"/>
        <v/>
      </c>
      <c r="N74" s="34" t="str">
        <f>IF(OR(M74="",'Start Here'!$C$5=""),"",M74*'Start Here'!$C$5)</f>
        <v/>
      </c>
      <c r="O74" s="35" t="str">
        <f t="shared" si="17"/>
        <v/>
      </c>
    </row>
    <row r="75" spans="1:15" x14ac:dyDescent="0.25">
      <c r="A75" s="7"/>
      <c r="B75" s="7"/>
      <c r="C75" s="7"/>
      <c r="D75" s="25"/>
      <c r="E75" s="31"/>
      <c r="F75" s="31"/>
      <c r="G75" s="7"/>
      <c r="H75" s="7"/>
      <c r="I75" s="32" t="str">
        <f t="shared" si="12"/>
        <v/>
      </c>
      <c r="J75" s="33" t="str">
        <f t="shared" si="13"/>
        <v/>
      </c>
      <c r="K75" s="33" t="str">
        <f t="shared" si="14"/>
        <v/>
      </c>
      <c r="L75" s="33" t="str">
        <f t="shared" si="15"/>
        <v/>
      </c>
      <c r="M75" s="32" t="str">
        <f t="shared" si="16"/>
        <v/>
      </c>
      <c r="N75" s="34" t="str">
        <f>IF(OR(M75="",'Start Here'!$C$5=""),"",M75*'Start Here'!$C$5)</f>
        <v/>
      </c>
      <c r="O75" s="35" t="str">
        <f t="shared" si="17"/>
        <v/>
      </c>
    </row>
    <row r="76" spans="1:15" x14ac:dyDescent="0.25">
      <c r="A76" s="7"/>
      <c r="B76" s="7"/>
      <c r="C76" s="7"/>
      <c r="D76" s="25"/>
      <c r="E76" s="31"/>
      <c r="F76" s="31"/>
      <c r="G76" s="7"/>
      <c r="H76" s="7"/>
      <c r="I76" s="32" t="str">
        <f t="shared" si="12"/>
        <v/>
      </c>
      <c r="J76" s="33" t="str">
        <f t="shared" si="13"/>
        <v/>
      </c>
      <c r="K76" s="33" t="str">
        <f t="shared" si="14"/>
        <v/>
      </c>
      <c r="L76" s="33" t="str">
        <f t="shared" si="15"/>
        <v/>
      </c>
      <c r="M76" s="32" t="str">
        <f t="shared" si="16"/>
        <v/>
      </c>
      <c r="N76" s="34" t="str">
        <f>IF(OR(M76="",'Start Here'!$C$5=""),"",M76*'Start Here'!$C$5)</f>
        <v/>
      </c>
      <c r="O76" s="35" t="str">
        <f t="shared" si="17"/>
        <v/>
      </c>
    </row>
    <row r="77" spans="1:15" x14ac:dyDescent="0.25">
      <c r="A77" s="7"/>
      <c r="B77" s="7"/>
      <c r="C77" s="7"/>
      <c r="D77" s="25"/>
      <c r="E77" s="31"/>
      <c r="F77" s="31"/>
      <c r="G77" s="7"/>
      <c r="H77" s="7"/>
      <c r="I77" s="32" t="str">
        <f t="shared" si="12"/>
        <v/>
      </c>
      <c r="J77" s="33" t="str">
        <f t="shared" si="13"/>
        <v/>
      </c>
      <c r="K77" s="33" t="str">
        <f t="shared" si="14"/>
        <v/>
      </c>
      <c r="L77" s="33" t="str">
        <f t="shared" si="15"/>
        <v/>
      </c>
      <c r="M77" s="32" t="str">
        <f t="shared" si="16"/>
        <v/>
      </c>
      <c r="N77" s="34" t="str">
        <f>IF(OR(M77="",'Start Here'!$C$5=""),"",M77*'Start Here'!$C$5)</f>
        <v/>
      </c>
      <c r="O77" s="35" t="str">
        <f t="shared" si="17"/>
        <v/>
      </c>
    </row>
    <row r="78" spans="1:15" x14ac:dyDescent="0.25">
      <c r="A78" s="7"/>
      <c r="B78" s="7"/>
      <c r="C78" s="7"/>
      <c r="D78" s="25"/>
      <c r="E78" s="31"/>
      <c r="F78" s="31"/>
      <c r="G78" s="7"/>
      <c r="H78" s="7"/>
      <c r="I78" s="32" t="str">
        <f t="shared" si="12"/>
        <v/>
      </c>
      <c r="J78" s="33" t="str">
        <f t="shared" si="13"/>
        <v/>
      </c>
      <c r="K78" s="33" t="str">
        <f t="shared" si="14"/>
        <v/>
      </c>
      <c r="L78" s="33" t="str">
        <f t="shared" si="15"/>
        <v/>
      </c>
      <c r="M78" s="32" t="str">
        <f t="shared" si="16"/>
        <v/>
      </c>
      <c r="N78" s="34" t="str">
        <f>IF(OR(M78="",'Start Here'!$C$5=""),"",M78*'Start Here'!$C$5)</f>
        <v/>
      </c>
      <c r="O78" s="35" t="str">
        <f t="shared" si="17"/>
        <v/>
      </c>
    </row>
    <row r="79" spans="1:15" x14ac:dyDescent="0.25">
      <c r="A79" s="7"/>
      <c r="B79" s="7"/>
      <c r="C79" s="7"/>
      <c r="D79" s="25"/>
      <c r="E79" s="31"/>
      <c r="F79" s="31"/>
      <c r="G79" s="7"/>
      <c r="H79" s="7"/>
      <c r="I79" s="32" t="str">
        <f t="shared" si="12"/>
        <v/>
      </c>
      <c r="J79" s="33" t="str">
        <f t="shared" si="13"/>
        <v/>
      </c>
      <c r="K79" s="33" t="str">
        <f t="shared" si="14"/>
        <v/>
      </c>
      <c r="L79" s="33" t="str">
        <f t="shared" si="15"/>
        <v/>
      </c>
      <c r="M79" s="32" t="str">
        <f t="shared" si="16"/>
        <v/>
      </c>
      <c r="N79" s="34" t="str">
        <f>IF(OR(M79="",'Start Here'!$C$5=""),"",M79*'Start Here'!$C$5)</f>
        <v/>
      </c>
      <c r="O79" s="35" t="str">
        <f t="shared" si="17"/>
        <v/>
      </c>
    </row>
    <row r="80" spans="1:15" x14ac:dyDescent="0.25">
      <c r="A80" s="7"/>
      <c r="B80" s="7"/>
      <c r="C80" s="7"/>
      <c r="D80" s="25"/>
      <c r="E80" s="31"/>
      <c r="F80" s="31"/>
      <c r="G80" s="7"/>
      <c r="H80" s="7"/>
      <c r="I80" s="32" t="str">
        <f t="shared" si="12"/>
        <v/>
      </c>
      <c r="J80" s="33" t="str">
        <f t="shared" si="13"/>
        <v/>
      </c>
      <c r="K80" s="33" t="str">
        <f t="shared" si="14"/>
        <v/>
      </c>
      <c r="L80" s="33" t="str">
        <f t="shared" si="15"/>
        <v/>
      </c>
      <c r="M80" s="32" t="str">
        <f t="shared" si="16"/>
        <v/>
      </c>
      <c r="N80" s="34" t="str">
        <f>IF(OR(M80="",'Start Here'!$C$5=""),"",M80*'Start Here'!$C$5)</f>
        <v/>
      </c>
      <c r="O80" s="35" t="str">
        <f t="shared" si="17"/>
        <v/>
      </c>
    </row>
    <row r="81" spans="1:15" x14ac:dyDescent="0.25">
      <c r="A81" s="7"/>
      <c r="B81" s="7"/>
      <c r="C81" s="7"/>
      <c r="D81" s="25"/>
      <c r="E81" s="31"/>
      <c r="F81" s="31"/>
      <c r="G81" s="7"/>
      <c r="H81" s="7"/>
      <c r="I81" s="32" t="str">
        <f t="shared" si="12"/>
        <v/>
      </c>
      <c r="J81" s="33" t="str">
        <f t="shared" si="13"/>
        <v/>
      </c>
      <c r="K81" s="33" t="str">
        <f t="shared" si="14"/>
        <v/>
      </c>
      <c r="L81" s="33" t="str">
        <f t="shared" si="15"/>
        <v/>
      </c>
      <c r="M81" s="32" t="str">
        <f t="shared" si="16"/>
        <v/>
      </c>
      <c r="N81" s="34" t="str">
        <f>IF(OR(M81="",'Start Here'!$C$5=""),"",M81*'Start Here'!$C$5)</f>
        <v/>
      </c>
      <c r="O81" s="35" t="str">
        <f t="shared" si="17"/>
        <v/>
      </c>
    </row>
    <row r="82" spans="1:15" x14ac:dyDescent="0.25">
      <c r="A82" s="7"/>
      <c r="B82" s="7"/>
      <c r="C82" s="7"/>
      <c r="D82" s="25"/>
      <c r="E82" s="31"/>
      <c r="F82" s="31"/>
      <c r="G82" s="7"/>
      <c r="H82" s="7"/>
      <c r="I82" s="32" t="str">
        <f t="shared" si="12"/>
        <v/>
      </c>
      <c r="J82" s="33" t="str">
        <f t="shared" si="13"/>
        <v/>
      </c>
      <c r="K82" s="33" t="str">
        <f t="shared" si="14"/>
        <v/>
      </c>
      <c r="L82" s="33" t="str">
        <f t="shared" si="15"/>
        <v/>
      </c>
      <c r="M82" s="32" t="str">
        <f t="shared" si="16"/>
        <v/>
      </c>
      <c r="N82" s="34" t="str">
        <f>IF(OR(M82="",'Start Here'!$C$5=""),"",M82*'Start Here'!$C$5)</f>
        <v/>
      </c>
      <c r="O82" s="35" t="str">
        <f t="shared" si="17"/>
        <v/>
      </c>
    </row>
    <row r="83" spans="1:15" x14ac:dyDescent="0.25">
      <c r="A83" s="7"/>
      <c r="B83" s="7"/>
      <c r="C83" s="7"/>
      <c r="D83" s="25"/>
      <c r="E83" s="31"/>
      <c r="F83" s="31"/>
      <c r="G83" s="7"/>
      <c r="H83" s="7"/>
      <c r="I83" s="32" t="str">
        <f t="shared" si="12"/>
        <v/>
      </c>
      <c r="J83" s="33" t="str">
        <f t="shared" si="13"/>
        <v/>
      </c>
      <c r="K83" s="33" t="str">
        <f t="shared" si="14"/>
        <v/>
      </c>
      <c r="L83" s="33" t="str">
        <f t="shared" si="15"/>
        <v/>
      </c>
      <c r="M83" s="32" t="str">
        <f t="shared" si="16"/>
        <v/>
      </c>
      <c r="N83" s="34" t="str">
        <f>IF(OR(M83="",'Start Here'!$C$5=""),"",M83*'Start Here'!$C$5)</f>
        <v/>
      </c>
      <c r="O83" s="35" t="str">
        <f t="shared" si="17"/>
        <v/>
      </c>
    </row>
    <row r="84" spans="1:15" x14ac:dyDescent="0.25">
      <c r="A84" s="7"/>
      <c r="B84" s="7"/>
      <c r="C84" s="7"/>
      <c r="D84" s="25"/>
      <c r="E84" s="31"/>
      <c r="F84" s="31"/>
      <c r="G84" s="7"/>
      <c r="H84" s="7"/>
      <c r="I84" s="32" t="str">
        <f t="shared" si="12"/>
        <v/>
      </c>
      <c r="J84" s="33" t="str">
        <f t="shared" si="13"/>
        <v/>
      </c>
      <c r="K84" s="33" t="str">
        <f t="shared" si="14"/>
        <v/>
      </c>
      <c r="L84" s="33" t="str">
        <f t="shared" si="15"/>
        <v/>
      </c>
      <c r="M84" s="32" t="str">
        <f t="shared" si="16"/>
        <v/>
      </c>
      <c r="N84" s="34" t="str">
        <f>IF(OR(M84="",'Start Here'!$C$5=""),"",M84*'Start Here'!$C$5)</f>
        <v/>
      </c>
      <c r="O84" s="35" t="str">
        <f t="shared" si="17"/>
        <v/>
      </c>
    </row>
    <row r="85" spans="1:15" x14ac:dyDescent="0.25">
      <c r="A85" s="7"/>
      <c r="B85" s="7"/>
      <c r="C85" s="7"/>
      <c r="D85" s="25"/>
      <c r="E85" s="31"/>
      <c r="F85" s="31"/>
      <c r="G85" s="7"/>
      <c r="H85" s="7"/>
      <c r="I85" s="32" t="str">
        <f t="shared" si="12"/>
        <v/>
      </c>
      <c r="J85" s="33" t="str">
        <f t="shared" si="13"/>
        <v/>
      </c>
      <c r="K85" s="33" t="str">
        <f t="shared" si="14"/>
        <v/>
      </c>
      <c r="L85" s="33" t="str">
        <f t="shared" si="15"/>
        <v/>
      </c>
      <c r="M85" s="32" t="str">
        <f t="shared" si="16"/>
        <v/>
      </c>
      <c r="N85" s="34" t="str">
        <f>IF(OR(M85="",'Start Here'!$C$5=""),"",M85*'Start Here'!$C$5)</f>
        <v/>
      </c>
      <c r="O85" s="35" t="str">
        <f t="shared" si="17"/>
        <v/>
      </c>
    </row>
    <row r="86" spans="1:15" x14ac:dyDescent="0.25">
      <c r="B86" s="29" t="s">
        <v>102</v>
      </c>
      <c r="I86" s="14">
        <f t="shared" ref="I86:N86" si="18">SUM(I6:I85)</f>
        <v>16699</v>
      </c>
      <c r="J86" s="36">
        <f t="shared" si="18"/>
        <v>9.9199999999999964</v>
      </c>
      <c r="K86" s="36">
        <f t="shared" si="18"/>
        <v>15.333999999999998</v>
      </c>
      <c r="L86" s="36">
        <f t="shared" si="18"/>
        <v>25.253999999999998</v>
      </c>
      <c r="M86" s="14">
        <f t="shared" si="18"/>
        <v>757.61999999999978</v>
      </c>
      <c r="N86" s="15">
        <f t="shared" si="18"/>
        <v>0</v>
      </c>
    </row>
  </sheetData>
  <dataValidations count="3">
    <dataValidation type="decimal" allowBlank="1" errorTitle="Check hours" error="Hours must be between 0 and 24" sqref="E6:F85" xr:uid="{00000000-0002-0000-0400-000000000000}">
      <formula1>0</formula1>
      <formula2>24</formula2>
    </dataValidation>
    <dataValidation type="list" allowBlank="1" sqref="A6:A85" xr:uid="{00000000-0002-0000-0400-000001000000}">
      <formula1>"Kitchen,Lounge / living,Bedrooms,Bathrooms,Laundry,Office,Outdoor / pool,Garage / workshop,Other"</formula1>
      <formula2>0</formula2>
    </dataValidation>
    <dataValidation type="list" allowBlank="1" sqref="G6:H85" xr:uid="{00000000-0002-0000-0400-000002000000}">
      <formula1>"Y,N"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7"/>
  <sheetViews>
    <sheetView showGridLines="0" zoomScaleNormal="100" workbookViewId="0"/>
  </sheetViews>
  <sheetFormatPr defaultColWidth="8.7109375" defaultRowHeight="15" x14ac:dyDescent="0.25"/>
  <cols>
    <col min="1" max="1" width="12" customWidth="1"/>
    <col min="2" max="3" width="13" customWidth="1"/>
    <col min="4" max="4" width="14" customWidth="1"/>
    <col min="5" max="5" width="15" customWidth="1"/>
    <col min="6" max="8" width="12" customWidth="1"/>
    <col min="10" max="10" width="20" customWidth="1"/>
    <col min="11" max="11" width="10" customWidth="1"/>
  </cols>
  <sheetData>
    <row r="1" spans="1:11" ht="20.25" x14ac:dyDescent="0.3">
      <c r="A1" s="1" t="s">
        <v>127</v>
      </c>
    </row>
    <row r="2" spans="1:11" x14ac:dyDescent="0.25">
      <c r="A2" s="2" t="s">
        <v>128</v>
      </c>
    </row>
    <row r="3" spans="1:11" x14ac:dyDescent="0.25">
      <c r="A3" s="2" t="s">
        <v>129</v>
      </c>
    </row>
    <row r="5" spans="1:11" ht="43.5" customHeight="1" x14ac:dyDescent="0.25">
      <c r="A5" s="24" t="s">
        <v>130</v>
      </c>
      <c r="B5" s="24" t="s">
        <v>131</v>
      </c>
      <c r="C5" s="24" t="s">
        <v>132</v>
      </c>
      <c r="D5" s="24" t="s">
        <v>133</v>
      </c>
      <c r="E5" s="24" t="s">
        <v>134</v>
      </c>
      <c r="F5" s="24" t="s">
        <v>135</v>
      </c>
      <c r="G5" s="24" t="s">
        <v>136</v>
      </c>
      <c r="H5" s="24" t="s">
        <v>137</v>
      </c>
      <c r="J5" s="3" t="s">
        <v>138</v>
      </c>
    </row>
    <row r="6" spans="1:11" x14ac:dyDescent="0.25">
      <c r="A6" s="37"/>
      <c r="B6" s="38"/>
      <c r="C6" s="38"/>
      <c r="D6" s="7"/>
      <c r="E6" s="7"/>
      <c r="F6" s="27" t="str">
        <f>IF(OR(B6="",C6=""),"",IF('Start Here'!$C$7="Counts down",B6-C6+N(D6),C6-B6))</f>
        <v/>
      </c>
      <c r="G6" s="27" t="str">
        <f>IF(OR(C6="",B7=""),"",IF('Start Here'!$C$7="Counts down",C6-B7+N(E6),B7-C6))</f>
        <v/>
      </c>
      <c r="H6" s="27" t="str">
        <f t="shared" ref="H6:H47" si="0">IF(OR(F6="",G6=""),"",F6+G6)</f>
        <v/>
      </c>
      <c r="J6" t="s">
        <v>139</v>
      </c>
      <c r="K6" s="16">
        <f>COUNT(H6:H47)</f>
        <v>0</v>
      </c>
    </row>
    <row r="7" spans="1:11" x14ac:dyDescent="0.25">
      <c r="A7" s="37"/>
      <c r="B7" s="38"/>
      <c r="C7" s="38"/>
      <c r="D7" s="7"/>
      <c r="E7" s="7"/>
      <c r="F7" s="27" t="str">
        <f>IF(OR(B7="",C7=""),"",IF('Start Here'!$C$7="Counts down",B7-C7+N(D7),C7-B7))</f>
        <v/>
      </c>
      <c r="G7" s="27" t="str">
        <f>IF(OR(C7="",B8=""),"",IF('Start Here'!$C$7="Counts down",C7-B8+N(E7),B8-C7))</f>
        <v/>
      </c>
      <c r="H7" s="27" t="str">
        <f t="shared" si="0"/>
        <v/>
      </c>
      <c r="J7" t="s">
        <v>140</v>
      </c>
      <c r="K7" s="11" t="str">
        <f>IF(COUNT(F6:F47)=0,"",AVERAGE(F6:F47))</f>
        <v/>
      </c>
    </row>
    <row r="8" spans="1:11" x14ac:dyDescent="0.25">
      <c r="A8" s="37"/>
      <c r="B8" s="38"/>
      <c r="C8" s="38"/>
      <c r="D8" s="7"/>
      <c r="E8" s="7"/>
      <c r="F8" s="27" t="str">
        <f>IF(OR(B8="",C8=""),"",IF('Start Here'!$C$7="Counts down",B8-C8+N(D8),C8-B8))</f>
        <v/>
      </c>
      <c r="G8" s="27" t="str">
        <f>IF(OR(C8="",B9=""),"",IF('Start Here'!$C$7="Counts down",C8-B9+N(E8),B9-C8))</f>
        <v/>
      </c>
      <c r="H8" s="27" t="str">
        <f t="shared" si="0"/>
        <v/>
      </c>
      <c r="J8" t="s">
        <v>141</v>
      </c>
      <c r="K8" s="11" t="str">
        <f>IF(COUNT(G6:G47)=0,"",AVERAGE(G6:G47))</f>
        <v/>
      </c>
    </row>
    <row r="9" spans="1:11" x14ac:dyDescent="0.25">
      <c r="A9" s="37"/>
      <c r="B9" s="38"/>
      <c r="C9" s="38"/>
      <c r="D9" s="7"/>
      <c r="E9" s="7"/>
      <c r="F9" s="27" t="str">
        <f>IF(OR(B9="",C9=""),"",IF('Start Here'!$C$7="Counts down",B9-C9+N(D9),C9-B9))</f>
        <v/>
      </c>
      <c r="G9" s="27" t="str">
        <f>IF(OR(C9="",B10=""),"",IF('Start Here'!$C$7="Counts down",C9-B10+N(E9),B10-C9))</f>
        <v/>
      </c>
      <c r="H9" s="27" t="str">
        <f t="shared" si="0"/>
        <v/>
      </c>
      <c r="J9" t="s">
        <v>142</v>
      </c>
      <c r="K9" s="11" t="str">
        <f>IF(COUNT(H6:H47)=0,"",AVERAGE(H6:H47))</f>
        <v/>
      </c>
    </row>
    <row r="10" spans="1:11" x14ac:dyDescent="0.25">
      <c r="A10" s="37"/>
      <c r="B10" s="38"/>
      <c r="C10" s="38"/>
      <c r="D10" s="7"/>
      <c r="E10" s="7"/>
      <c r="F10" s="27" t="str">
        <f>IF(OR(B10="",C10=""),"",IF('Start Here'!$C$7="Counts down",B10-C10+N(D10),C10-B10))</f>
        <v/>
      </c>
      <c r="G10" s="27" t="str">
        <f>IF(OR(C10="",B11=""),"",IF('Start Here'!$C$7="Counts down",C10-B11+N(E10),B11-C10))</f>
        <v/>
      </c>
      <c r="H10" s="27" t="str">
        <f t="shared" si="0"/>
        <v/>
      </c>
      <c r="J10" t="s">
        <v>143</v>
      </c>
      <c r="K10" s="13" t="str">
        <f>IF(OR(K7="",K8=""),"",K7/(K7+K8))</f>
        <v/>
      </c>
    </row>
    <row r="11" spans="1:11" x14ac:dyDescent="0.25">
      <c r="A11" s="37"/>
      <c r="B11" s="38"/>
      <c r="C11" s="38"/>
      <c r="D11" s="7"/>
      <c r="E11" s="7"/>
      <c r="F11" s="27" t="str">
        <f>IF(OR(B11="",C11=""),"",IF('Start Here'!$C$7="Counts down",B11-C11+N(D11),C11-B11))</f>
        <v/>
      </c>
      <c r="G11" s="27" t="str">
        <f>IF(OR(C11="",B12=""),"",IF('Start Here'!$C$7="Counts down",C11-B12+N(E11),B12-C11))</f>
        <v/>
      </c>
      <c r="H11" s="27" t="str">
        <f t="shared" si="0"/>
        <v/>
      </c>
    </row>
    <row r="12" spans="1:11" x14ac:dyDescent="0.25">
      <c r="A12" s="37"/>
      <c r="B12" s="38"/>
      <c r="C12" s="38"/>
      <c r="D12" s="7"/>
      <c r="E12" s="7"/>
      <c r="F12" s="27" t="str">
        <f>IF(OR(B12="",C12=""),"",IF('Start Here'!$C$7="Counts down",B12-C12+N(D12),C12-B12))</f>
        <v/>
      </c>
      <c r="G12" s="27" t="str">
        <f>IF(OR(C12="",B13=""),"",IF('Start Here'!$C$7="Counts down",C12-B13+N(E12),B13-C12))</f>
        <v/>
      </c>
      <c r="H12" s="27" t="str">
        <f t="shared" si="0"/>
        <v/>
      </c>
    </row>
    <row r="13" spans="1:11" x14ac:dyDescent="0.25">
      <c r="A13" s="37"/>
      <c r="B13" s="38"/>
      <c r="C13" s="38"/>
      <c r="D13" s="7"/>
      <c r="E13" s="7"/>
      <c r="F13" s="27" t="str">
        <f>IF(OR(B13="",C13=""),"",IF('Start Here'!$C$7="Counts down",B13-C13+N(D13),C13-B13))</f>
        <v/>
      </c>
      <c r="G13" s="27" t="str">
        <f>IF(OR(C13="",B14=""),"",IF('Start Here'!$C$7="Counts down",C13-B14+N(E13),B14-C13))</f>
        <v/>
      </c>
      <c r="H13" s="27" t="str">
        <f t="shared" si="0"/>
        <v/>
      </c>
    </row>
    <row r="14" spans="1:11" x14ac:dyDescent="0.25">
      <c r="A14" s="37"/>
      <c r="B14" s="38"/>
      <c r="C14" s="38"/>
      <c r="D14" s="7"/>
      <c r="E14" s="7"/>
      <c r="F14" s="27" t="str">
        <f>IF(OR(B14="",C14=""),"",IF('Start Here'!$C$7="Counts down",B14-C14+N(D14),C14-B14))</f>
        <v/>
      </c>
      <c r="G14" s="27" t="str">
        <f>IF(OR(C14="",B15=""),"",IF('Start Here'!$C$7="Counts down",C14-B15+N(E14),B15-C14))</f>
        <v/>
      </c>
      <c r="H14" s="27" t="str">
        <f t="shared" si="0"/>
        <v/>
      </c>
    </row>
    <row r="15" spans="1:11" x14ac:dyDescent="0.25">
      <c r="A15" s="37"/>
      <c r="B15" s="38"/>
      <c r="C15" s="38"/>
      <c r="D15" s="7"/>
      <c r="E15" s="7"/>
      <c r="F15" s="27" t="str">
        <f>IF(OR(B15="",C15=""),"",IF('Start Here'!$C$7="Counts down",B15-C15+N(D15),C15-B15))</f>
        <v/>
      </c>
      <c r="G15" s="27" t="str">
        <f>IF(OR(C15="",B16=""),"",IF('Start Here'!$C$7="Counts down",C15-B16+N(E15),B16-C15))</f>
        <v/>
      </c>
      <c r="H15" s="27" t="str">
        <f t="shared" si="0"/>
        <v/>
      </c>
    </row>
    <row r="16" spans="1:11" x14ac:dyDescent="0.25">
      <c r="A16" s="37"/>
      <c r="B16" s="38"/>
      <c r="C16" s="38"/>
      <c r="D16" s="7"/>
      <c r="E16" s="7"/>
      <c r="F16" s="27" t="str">
        <f>IF(OR(B16="",C16=""),"",IF('Start Here'!$C$7="Counts down",B16-C16+N(D16),C16-B16))</f>
        <v/>
      </c>
      <c r="G16" s="27" t="str">
        <f>IF(OR(C16="",B17=""),"",IF('Start Here'!$C$7="Counts down",C16-B17+N(E16),B17-C16))</f>
        <v/>
      </c>
      <c r="H16" s="27" t="str">
        <f t="shared" si="0"/>
        <v/>
      </c>
    </row>
    <row r="17" spans="1:8" x14ac:dyDescent="0.25">
      <c r="A17" s="37"/>
      <c r="B17" s="38"/>
      <c r="C17" s="38"/>
      <c r="D17" s="7"/>
      <c r="E17" s="7"/>
      <c r="F17" s="27" t="str">
        <f>IF(OR(B17="",C17=""),"",IF('Start Here'!$C$7="Counts down",B17-C17+N(D17),C17-B17))</f>
        <v/>
      </c>
      <c r="G17" s="27" t="str">
        <f>IF(OR(C17="",B18=""),"",IF('Start Here'!$C$7="Counts down",C17-B18+N(E17),B18-C17))</f>
        <v/>
      </c>
      <c r="H17" s="27" t="str">
        <f t="shared" si="0"/>
        <v/>
      </c>
    </row>
    <row r="18" spans="1:8" x14ac:dyDescent="0.25">
      <c r="A18" s="37"/>
      <c r="B18" s="38"/>
      <c r="C18" s="38"/>
      <c r="D18" s="7"/>
      <c r="E18" s="7"/>
      <c r="F18" s="27" t="str">
        <f>IF(OR(B18="",C18=""),"",IF('Start Here'!$C$7="Counts down",B18-C18+N(D18),C18-B18))</f>
        <v/>
      </c>
      <c r="G18" s="27" t="str">
        <f>IF(OR(C18="",B19=""),"",IF('Start Here'!$C$7="Counts down",C18-B19+N(E18),B19-C18))</f>
        <v/>
      </c>
      <c r="H18" s="27" t="str">
        <f t="shared" si="0"/>
        <v/>
      </c>
    </row>
    <row r="19" spans="1:8" x14ac:dyDescent="0.25">
      <c r="A19" s="37"/>
      <c r="B19" s="38"/>
      <c r="C19" s="38"/>
      <c r="D19" s="7"/>
      <c r="E19" s="7"/>
      <c r="F19" s="27" t="str">
        <f>IF(OR(B19="",C19=""),"",IF('Start Here'!$C$7="Counts down",B19-C19+N(D19),C19-B19))</f>
        <v/>
      </c>
      <c r="G19" s="27" t="str">
        <f>IF(OR(C19="",B20=""),"",IF('Start Here'!$C$7="Counts down",C19-B20+N(E19),B20-C19))</f>
        <v/>
      </c>
      <c r="H19" s="27" t="str">
        <f t="shared" si="0"/>
        <v/>
      </c>
    </row>
    <row r="20" spans="1:8" x14ac:dyDescent="0.25">
      <c r="A20" s="37"/>
      <c r="B20" s="38"/>
      <c r="C20" s="38"/>
      <c r="D20" s="7"/>
      <c r="E20" s="7"/>
      <c r="F20" s="27" t="str">
        <f>IF(OR(B20="",C20=""),"",IF('Start Here'!$C$7="Counts down",B20-C20+N(D20),C20-B20))</f>
        <v/>
      </c>
      <c r="G20" s="27" t="str">
        <f>IF(OR(C20="",B21=""),"",IF('Start Here'!$C$7="Counts down",C20-B21+N(E20),B21-C20))</f>
        <v/>
      </c>
      <c r="H20" s="27" t="str">
        <f t="shared" si="0"/>
        <v/>
      </c>
    </row>
    <row r="21" spans="1:8" x14ac:dyDescent="0.25">
      <c r="A21" s="37"/>
      <c r="B21" s="38"/>
      <c r="C21" s="38"/>
      <c r="D21" s="7"/>
      <c r="E21" s="7"/>
      <c r="F21" s="27" t="str">
        <f>IF(OR(B21="",C21=""),"",IF('Start Here'!$C$7="Counts down",B21-C21+N(D21),C21-B21))</f>
        <v/>
      </c>
      <c r="G21" s="27" t="str">
        <f>IF(OR(C21="",B22=""),"",IF('Start Here'!$C$7="Counts down",C21-B22+N(E21),B22-C21))</f>
        <v/>
      </c>
      <c r="H21" s="27" t="str">
        <f t="shared" si="0"/>
        <v/>
      </c>
    </row>
    <row r="22" spans="1:8" x14ac:dyDescent="0.25">
      <c r="A22" s="37"/>
      <c r="B22" s="38"/>
      <c r="C22" s="38"/>
      <c r="D22" s="7"/>
      <c r="E22" s="7"/>
      <c r="F22" s="27" t="str">
        <f>IF(OR(B22="",C22=""),"",IF('Start Here'!$C$7="Counts down",B22-C22+N(D22),C22-B22))</f>
        <v/>
      </c>
      <c r="G22" s="27" t="str">
        <f>IF(OR(C22="",B23=""),"",IF('Start Here'!$C$7="Counts down",C22-B23+N(E22),B23-C22))</f>
        <v/>
      </c>
      <c r="H22" s="27" t="str">
        <f t="shared" si="0"/>
        <v/>
      </c>
    </row>
    <row r="23" spans="1:8" x14ac:dyDescent="0.25">
      <c r="A23" s="37"/>
      <c r="B23" s="38"/>
      <c r="C23" s="38"/>
      <c r="D23" s="7"/>
      <c r="E23" s="7"/>
      <c r="F23" s="27" t="str">
        <f>IF(OR(B23="",C23=""),"",IF('Start Here'!$C$7="Counts down",B23-C23+N(D23),C23-B23))</f>
        <v/>
      </c>
      <c r="G23" s="27" t="str">
        <f>IF(OR(C23="",B24=""),"",IF('Start Here'!$C$7="Counts down",C23-B24+N(E23),B24-C23))</f>
        <v/>
      </c>
      <c r="H23" s="27" t="str">
        <f t="shared" si="0"/>
        <v/>
      </c>
    </row>
    <row r="24" spans="1:8" x14ac:dyDescent="0.25">
      <c r="A24" s="37"/>
      <c r="B24" s="38"/>
      <c r="C24" s="38"/>
      <c r="D24" s="7"/>
      <c r="E24" s="7"/>
      <c r="F24" s="27" t="str">
        <f>IF(OR(B24="",C24=""),"",IF('Start Here'!$C$7="Counts down",B24-C24+N(D24),C24-B24))</f>
        <v/>
      </c>
      <c r="G24" s="27" t="str">
        <f>IF(OR(C24="",B25=""),"",IF('Start Here'!$C$7="Counts down",C24-B25+N(E24),B25-C24))</f>
        <v/>
      </c>
      <c r="H24" s="27" t="str">
        <f t="shared" si="0"/>
        <v/>
      </c>
    </row>
    <row r="25" spans="1:8" x14ac:dyDescent="0.25">
      <c r="A25" s="37"/>
      <c r="B25" s="38"/>
      <c r="C25" s="38"/>
      <c r="D25" s="7"/>
      <c r="E25" s="7"/>
      <c r="F25" s="27" t="str">
        <f>IF(OR(B25="",C25=""),"",IF('Start Here'!$C$7="Counts down",B25-C25+N(D25),C25-B25))</f>
        <v/>
      </c>
      <c r="G25" s="27" t="str">
        <f>IF(OR(C25="",B26=""),"",IF('Start Here'!$C$7="Counts down",C25-B26+N(E25),B26-C25))</f>
        <v/>
      </c>
      <c r="H25" s="27" t="str">
        <f t="shared" si="0"/>
        <v/>
      </c>
    </row>
    <row r="26" spans="1:8" x14ac:dyDescent="0.25">
      <c r="A26" s="37"/>
      <c r="B26" s="38"/>
      <c r="C26" s="38"/>
      <c r="D26" s="7"/>
      <c r="E26" s="7"/>
      <c r="F26" s="27" t="str">
        <f>IF(OR(B26="",C26=""),"",IF('Start Here'!$C$7="Counts down",B26-C26+N(D26),C26-B26))</f>
        <v/>
      </c>
      <c r="G26" s="27" t="str">
        <f>IF(OR(C26="",B27=""),"",IF('Start Here'!$C$7="Counts down",C26-B27+N(E26),B27-C26))</f>
        <v/>
      </c>
      <c r="H26" s="27" t="str">
        <f t="shared" si="0"/>
        <v/>
      </c>
    </row>
    <row r="27" spans="1:8" x14ac:dyDescent="0.25">
      <c r="A27" s="37"/>
      <c r="B27" s="38"/>
      <c r="C27" s="38"/>
      <c r="D27" s="7"/>
      <c r="E27" s="7"/>
      <c r="F27" s="27" t="str">
        <f>IF(OR(B27="",C27=""),"",IF('Start Here'!$C$7="Counts down",B27-C27+N(D27),C27-B27))</f>
        <v/>
      </c>
      <c r="G27" s="27" t="str">
        <f>IF(OR(C27="",B28=""),"",IF('Start Here'!$C$7="Counts down",C27-B28+N(E27),B28-C27))</f>
        <v/>
      </c>
      <c r="H27" s="27" t="str">
        <f t="shared" si="0"/>
        <v/>
      </c>
    </row>
    <row r="28" spans="1:8" x14ac:dyDescent="0.25">
      <c r="A28" s="37"/>
      <c r="B28" s="38"/>
      <c r="C28" s="38"/>
      <c r="D28" s="7"/>
      <c r="E28" s="7"/>
      <c r="F28" s="27" t="str">
        <f>IF(OR(B28="",C28=""),"",IF('Start Here'!$C$7="Counts down",B28-C28+N(D28),C28-B28))</f>
        <v/>
      </c>
      <c r="G28" s="27" t="str">
        <f>IF(OR(C28="",B29=""),"",IF('Start Here'!$C$7="Counts down",C28-B29+N(E28),B29-C28))</f>
        <v/>
      </c>
      <c r="H28" s="27" t="str">
        <f t="shared" si="0"/>
        <v/>
      </c>
    </row>
    <row r="29" spans="1:8" x14ac:dyDescent="0.25">
      <c r="A29" s="37"/>
      <c r="B29" s="38"/>
      <c r="C29" s="38"/>
      <c r="D29" s="7"/>
      <c r="E29" s="7"/>
      <c r="F29" s="27" t="str">
        <f>IF(OR(B29="",C29=""),"",IF('Start Here'!$C$7="Counts down",B29-C29+N(D29),C29-B29))</f>
        <v/>
      </c>
      <c r="G29" s="27" t="str">
        <f>IF(OR(C29="",B30=""),"",IF('Start Here'!$C$7="Counts down",C29-B30+N(E29),B30-C29))</f>
        <v/>
      </c>
      <c r="H29" s="27" t="str">
        <f t="shared" si="0"/>
        <v/>
      </c>
    </row>
    <row r="30" spans="1:8" x14ac:dyDescent="0.25">
      <c r="A30" s="37"/>
      <c r="B30" s="38"/>
      <c r="C30" s="38"/>
      <c r="D30" s="7"/>
      <c r="E30" s="7"/>
      <c r="F30" s="27" t="str">
        <f>IF(OR(B30="",C30=""),"",IF('Start Here'!$C$7="Counts down",B30-C30+N(D30),C30-B30))</f>
        <v/>
      </c>
      <c r="G30" s="27" t="str">
        <f>IF(OR(C30="",B31=""),"",IF('Start Here'!$C$7="Counts down",C30-B31+N(E30),B31-C30))</f>
        <v/>
      </c>
      <c r="H30" s="27" t="str">
        <f t="shared" si="0"/>
        <v/>
      </c>
    </row>
    <row r="31" spans="1:8" x14ac:dyDescent="0.25">
      <c r="A31" s="37"/>
      <c r="B31" s="38"/>
      <c r="C31" s="38"/>
      <c r="D31" s="7"/>
      <c r="E31" s="7"/>
      <c r="F31" s="27" t="str">
        <f>IF(OR(B31="",C31=""),"",IF('Start Here'!$C$7="Counts down",B31-C31+N(D31),C31-B31))</f>
        <v/>
      </c>
      <c r="G31" s="27" t="str">
        <f>IF(OR(C31="",B32=""),"",IF('Start Here'!$C$7="Counts down",C31-B32+N(E31),B32-C31))</f>
        <v/>
      </c>
      <c r="H31" s="27" t="str">
        <f t="shared" si="0"/>
        <v/>
      </c>
    </row>
    <row r="32" spans="1:8" x14ac:dyDescent="0.25">
      <c r="A32" s="37"/>
      <c r="B32" s="38"/>
      <c r="C32" s="38"/>
      <c r="D32" s="7"/>
      <c r="E32" s="7"/>
      <c r="F32" s="27" t="str">
        <f>IF(OR(B32="",C32=""),"",IF('Start Here'!$C$7="Counts down",B32-C32+N(D32),C32-B32))</f>
        <v/>
      </c>
      <c r="G32" s="27" t="str">
        <f>IF(OR(C32="",B33=""),"",IF('Start Here'!$C$7="Counts down",C32-B33+N(E32),B33-C32))</f>
        <v/>
      </c>
      <c r="H32" s="27" t="str">
        <f t="shared" si="0"/>
        <v/>
      </c>
    </row>
    <row r="33" spans="1:8" x14ac:dyDescent="0.25">
      <c r="A33" s="37"/>
      <c r="B33" s="38"/>
      <c r="C33" s="38"/>
      <c r="D33" s="7"/>
      <c r="E33" s="7"/>
      <c r="F33" s="27" t="str">
        <f>IF(OR(B33="",C33=""),"",IF('Start Here'!$C$7="Counts down",B33-C33+N(D33),C33-B33))</f>
        <v/>
      </c>
      <c r="G33" s="27" t="str">
        <f>IF(OR(C33="",B34=""),"",IF('Start Here'!$C$7="Counts down",C33-B34+N(E33),B34-C33))</f>
        <v/>
      </c>
      <c r="H33" s="27" t="str">
        <f t="shared" si="0"/>
        <v/>
      </c>
    </row>
    <row r="34" spans="1:8" x14ac:dyDescent="0.25">
      <c r="A34" s="37"/>
      <c r="B34" s="38"/>
      <c r="C34" s="38"/>
      <c r="D34" s="7"/>
      <c r="E34" s="7"/>
      <c r="F34" s="27" t="str">
        <f>IF(OR(B34="",C34=""),"",IF('Start Here'!$C$7="Counts down",B34-C34+N(D34),C34-B34))</f>
        <v/>
      </c>
      <c r="G34" s="27" t="str">
        <f>IF(OR(C34="",B35=""),"",IF('Start Here'!$C$7="Counts down",C34-B35+N(E34),B35-C34))</f>
        <v/>
      </c>
      <c r="H34" s="27" t="str">
        <f t="shared" si="0"/>
        <v/>
      </c>
    </row>
    <row r="35" spans="1:8" x14ac:dyDescent="0.25">
      <c r="A35" s="37"/>
      <c r="B35" s="38"/>
      <c r="C35" s="38"/>
      <c r="D35" s="7"/>
      <c r="E35" s="7"/>
      <c r="F35" s="27" t="str">
        <f>IF(OR(B35="",C35=""),"",IF('Start Here'!$C$7="Counts down",B35-C35+N(D35),C35-B35))</f>
        <v/>
      </c>
      <c r="G35" s="27" t="str">
        <f>IF(OR(C35="",B36=""),"",IF('Start Here'!$C$7="Counts down",C35-B36+N(E35),B36-C35))</f>
        <v/>
      </c>
      <c r="H35" s="27" t="str">
        <f t="shared" si="0"/>
        <v/>
      </c>
    </row>
    <row r="36" spans="1:8" x14ac:dyDescent="0.25">
      <c r="A36" s="37"/>
      <c r="B36" s="38"/>
      <c r="C36" s="38"/>
      <c r="D36" s="7"/>
      <c r="E36" s="7"/>
      <c r="F36" s="27" t="str">
        <f>IF(OR(B36="",C36=""),"",IF('Start Here'!$C$7="Counts down",B36-C36+N(D36),C36-B36))</f>
        <v/>
      </c>
      <c r="G36" s="27" t="str">
        <f>IF(OR(C36="",B37=""),"",IF('Start Here'!$C$7="Counts down",C36-B37+N(E36),B37-C36))</f>
        <v/>
      </c>
      <c r="H36" s="27" t="str">
        <f t="shared" si="0"/>
        <v/>
      </c>
    </row>
    <row r="37" spans="1:8" x14ac:dyDescent="0.25">
      <c r="A37" s="37"/>
      <c r="B37" s="38"/>
      <c r="C37" s="38"/>
      <c r="D37" s="7"/>
      <c r="E37" s="7"/>
      <c r="F37" s="27" t="str">
        <f>IF(OR(B37="",C37=""),"",IF('Start Here'!$C$7="Counts down",B37-C37+N(D37),C37-B37))</f>
        <v/>
      </c>
      <c r="G37" s="27" t="str">
        <f>IF(OR(C37="",B38=""),"",IF('Start Here'!$C$7="Counts down",C37-B38+N(E37),B38-C37))</f>
        <v/>
      </c>
      <c r="H37" s="27" t="str">
        <f t="shared" si="0"/>
        <v/>
      </c>
    </row>
    <row r="38" spans="1:8" x14ac:dyDescent="0.25">
      <c r="A38" s="37"/>
      <c r="B38" s="38"/>
      <c r="C38" s="38"/>
      <c r="D38" s="7"/>
      <c r="E38" s="7"/>
      <c r="F38" s="27" t="str">
        <f>IF(OR(B38="",C38=""),"",IF('Start Here'!$C$7="Counts down",B38-C38+N(D38),C38-B38))</f>
        <v/>
      </c>
      <c r="G38" s="27" t="str">
        <f>IF(OR(C38="",B39=""),"",IF('Start Here'!$C$7="Counts down",C38-B39+N(E38),B39-C38))</f>
        <v/>
      </c>
      <c r="H38" s="27" t="str">
        <f t="shared" si="0"/>
        <v/>
      </c>
    </row>
    <row r="39" spans="1:8" x14ac:dyDescent="0.25">
      <c r="A39" s="37"/>
      <c r="B39" s="38"/>
      <c r="C39" s="38"/>
      <c r="D39" s="7"/>
      <c r="E39" s="7"/>
      <c r="F39" s="27" t="str">
        <f>IF(OR(B39="",C39=""),"",IF('Start Here'!$C$7="Counts down",B39-C39+N(D39),C39-B39))</f>
        <v/>
      </c>
      <c r="G39" s="27" t="str">
        <f>IF(OR(C39="",B40=""),"",IF('Start Here'!$C$7="Counts down",C39-B40+N(E39),B40-C39))</f>
        <v/>
      </c>
      <c r="H39" s="27" t="str">
        <f t="shared" si="0"/>
        <v/>
      </c>
    </row>
    <row r="40" spans="1:8" x14ac:dyDescent="0.25">
      <c r="A40" s="37"/>
      <c r="B40" s="38"/>
      <c r="C40" s="38"/>
      <c r="D40" s="7"/>
      <c r="E40" s="7"/>
      <c r="F40" s="27" t="str">
        <f>IF(OR(B40="",C40=""),"",IF('Start Here'!$C$7="Counts down",B40-C40+N(D40),C40-B40))</f>
        <v/>
      </c>
      <c r="G40" s="27" t="str">
        <f>IF(OR(C40="",B41=""),"",IF('Start Here'!$C$7="Counts down",C40-B41+N(E40),B41-C40))</f>
        <v/>
      </c>
      <c r="H40" s="27" t="str">
        <f t="shared" si="0"/>
        <v/>
      </c>
    </row>
    <row r="41" spans="1:8" x14ac:dyDescent="0.25">
      <c r="A41" s="37"/>
      <c r="B41" s="38"/>
      <c r="C41" s="38"/>
      <c r="D41" s="7"/>
      <c r="E41" s="7"/>
      <c r="F41" s="27" t="str">
        <f>IF(OR(B41="",C41=""),"",IF('Start Here'!$C$7="Counts down",B41-C41+N(D41),C41-B41))</f>
        <v/>
      </c>
      <c r="G41" s="27" t="str">
        <f>IF(OR(C41="",B42=""),"",IF('Start Here'!$C$7="Counts down",C41-B42+N(E41),B42-C41))</f>
        <v/>
      </c>
      <c r="H41" s="27" t="str">
        <f t="shared" si="0"/>
        <v/>
      </c>
    </row>
    <row r="42" spans="1:8" x14ac:dyDescent="0.25">
      <c r="A42" s="37"/>
      <c r="B42" s="38"/>
      <c r="C42" s="38"/>
      <c r="D42" s="7"/>
      <c r="E42" s="7"/>
      <c r="F42" s="27" t="str">
        <f>IF(OR(B42="",C42=""),"",IF('Start Here'!$C$7="Counts down",B42-C42+N(D42),C42-B42))</f>
        <v/>
      </c>
      <c r="G42" s="27" t="str">
        <f>IF(OR(C42="",B43=""),"",IF('Start Here'!$C$7="Counts down",C42-B43+N(E42),B43-C42))</f>
        <v/>
      </c>
      <c r="H42" s="27" t="str">
        <f t="shared" si="0"/>
        <v/>
      </c>
    </row>
    <row r="43" spans="1:8" x14ac:dyDescent="0.25">
      <c r="A43" s="37"/>
      <c r="B43" s="38"/>
      <c r="C43" s="38"/>
      <c r="D43" s="7"/>
      <c r="E43" s="7"/>
      <c r="F43" s="27" t="str">
        <f>IF(OR(B43="",C43=""),"",IF('Start Here'!$C$7="Counts down",B43-C43+N(D43),C43-B43))</f>
        <v/>
      </c>
      <c r="G43" s="27" t="str">
        <f>IF(OR(C43="",B44=""),"",IF('Start Here'!$C$7="Counts down",C43-B44+N(E43),B44-C43))</f>
        <v/>
      </c>
      <c r="H43" s="27" t="str">
        <f t="shared" si="0"/>
        <v/>
      </c>
    </row>
    <row r="44" spans="1:8" x14ac:dyDescent="0.25">
      <c r="A44" s="37"/>
      <c r="B44" s="38"/>
      <c r="C44" s="38"/>
      <c r="D44" s="7"/>
      <c r="E44" s="7"/>
      <c r="F44" s="27" t="str">
        <f>IF(OR(B44="",C44=""),"",IF('Start Here'!$C$7="Counts down",B44-C44+N(D44),C44-B44))</f>
        <v/>
      </c>
      <c r="G44" s="27" t="str">
        <f>IF(OR(C44="",B45=""),"",IF('Start Here'!$C$7="Counts down",C44-B45+N(E44),B45-C44))</f>
        <v/>
      </c>
      <c r="H44" s="27" t="str">
        <f t="shared" si="0"/>
        <v/>
      </c>
    </row>
    <row r="45" spans="1:8" x14ac:dyDescent="0.25">
      <c r="A45" s="37"/>
      <c r="B45" s="38"/>
      <c r="C45" s="38"/>
      <c r="D45" s="7"/>
      <c r="E45" s="7"/>
      <c r="F45" s="27" t="str">
        <f>IF(OR(B45="",C45=""),"",IF('Start Here'!$C$7="Counts down",B45-C45+N(D45),C45-B45))</f>
        <v/>
      </c>
      <c r="G45" s="27" t="str">
        <f>IF(OR(C45="",B46=""),"",IF('Start Here'!$C$7="Counts down",C45-B46+N(E45),B46-C45))</f>
        <v/>
      </c>
      <c r="H45" s="27" t="str">
        <f t="shared" si="0"/>
        <v/>
      </c>
    </row>
    <row r="46" spans="1:8" x14ac:dyDescent="0.25">
      <c r="A46" s="37"/>
      <c r="B46" s="38"/>
      <c r="C46" s="38"/>
      <c r="D46" s="7"/>
      <c r="E46" s="7"/>
      <c r="F46" s="27" t="str">
        <f>IF(OR(B46="",C46=""),"",IF('Start Here'!$C$7="Counts down",B46-C46+N(D46),C46-B46))</f>
        <v/>
      </c>
      <c r="G46" s="27" t="str">
        <f>IF(OR(C46="",B47=""),"",IF('Start Here'!$C$7="Counts down",C46-B47+N(E46),B47-C46))</f>
        <v/>
      </c>
      <c r="H46" s="27" t="str">
        <f t="shared" si="0"/>
        <v/>
      </c>
    </row>
    <row r="47" spans="1:8" x14ac:dyDescent="0.25">
      <c r="A47" s="37"/>
      <c r="B47" s="38"/>
      <c r="C47" s="38"/>
      <c r="D47" s="7"/>
      <c r="E47" s="7"/>
      <c r="F47" s="27" t="str">
        <f>IF(OR(B47="",C47=""),"",IF('Start Here'!$C$7="Counts down",B47-C47+N(D47),C47-B47))</f>
        <v/>
      </c>
      <c r="G47" s="27" t="str">
        <f>IF(OR(C47="",B48=""),"",IF('Start Here'!$C$7="Counts down",C47-B48+N(E47),B48-C47))</f>
        <v/>
      </c>
      <c r="H47" s="27" t="str">
        <f t="shared" si="0"/>
        <v/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0"/>
  <sheetViews>
    <sheetView showGridLines="0" zoomScaleNormal="100" workbookViewId="0"/>
  </sheetViews>
  <sheetFormatPr defaultColWidth="8.7109375" defaultRowHeight="15" x14ac:dyDescent="0.25"/>
  <cols>
    <col min="1" max="1" width="30" customWidth="1"/>
    <col min="2" max="3" width="16" customWidth="1"/>
    <col min="4" max="4" width="58" customWidth="1"/>
  </cols>
  <sheetData>
    <row r="1" spans="1:4" ht="20.25" x14ac:dyDescent="0.3">
      <c r="A1" s="1" t="s">
        <v>144</v>
      </c>
    </row>
    <row r="2" spans="1:4" x14ac:dyDescent="0.25">
      <c r="A2" s="2" t="s">
        <v>145</v>
      </c>
    </row>
    <row r="4" spans="1:4" ht="30" customHeight="1" x14ac:dyDescent="0.25">
      <c r="A4" s="24" t="s">
        <v>61</v>
      </c>
      <c r="B4" s="24" t="s">
        <v>146</v>
      </c>
      <c r="C4" s="24" t="s">
        <v>147</v>
      </c>
      <c r="D4" s="24" t="s">
        <v>148</v>
      </c>
    </row>
    <row r="5" spans="1:4" x14ac:dyDescent="0.25">
      <c r="A5" s="39" t="s">
        <v>149</v>
      </c>
      <c r="B5" s="39" t="s">
        <v>150</v>
      </c>
      <c r="C5" s="39" t="s">
        <v>151</v>
      </c>
      <c r="D5" s="39" t="s">
        <v>152</v>
      </c>
    </row>
    <row r="6" spans="1:4" x14ac:dyDescent="0.25">
      <c r="A6" s="39" t="s">
        <v>113</v>
      </c>
      <c r="B6" s="39" t="s">
        <v>153</v>
      </c>
      <c r="C6" s="39" t="s">
        <v>154</v>
      </c>
      <c r="D6" s="39" t="s">
        <v>155</v>
      </c>
    </row>
    <row r="7" spans="1:4" x14ac:dyDescent="0.25">
      <c r="A7" s="39" t="s">
        <v>110</v>
      </c>
      <c r="B7" s="39" t="s">
        <v>156</v>
      </c>
      <c r="C7" s="39" t="s">
        <v>157</v>
      </c>
      <c r="D7" s="39" t="s">
        <v>158</v>
      </c>
    </row>
    <row r="8" spans="1:4" x14ac:dyDescent="0.25">
      <c r="A8" s="39" t="s">
        <v>159</v>
      </c>
      <c r="B8" s="39" t="s">
        <v>160</v>
      </c>
      <c r="C8" s="39" t="s">
        <v>161</v>
      </c>
      <c r="D8" s="39"/>
    </row>
    <row r="9" spans="1:4" x14ac:dyDescent="0.25">
      <c r="A9" s="39" t="s">
        <v>122</v>
      </c>
      <c r="B9" s="39" t="s">
        <v>162</v>
      </c>
      <c r="C9" s="39" t="s">
        <v>163</v>
      </c>
      <c r="D9" s="39"/>
    </row>
    <row r="10" spans="1:4" x14ac:dyDescent="0.25">
      <c r="A10" s="39" t="s">
        <v>164</v>
      </c>
      <c r="B10" s="39" t="s">
        <v>165</v>
      </c>
      <c r="C10" s="39" t="s">
        <v>166</v>
      </c>
      <c r="D10" s="39"/>
    </row>
    <row r="11" spans="1:4" x14ac:dyDescent="0.25">
      <c r="A11" s="39" t="s">
        <v>167</v>
      </c>
      <c r="B11" s="39" t="s">
        <v>168</v>
      </c>
      <c r="C11" s="39" t="s">
        <v>169</v>
      </c>
      <c r="D11" s="39" t="s">
        <v>170</v>
      </c>
    </row>
    <row r="12" spans="1:4" x14ac:dyDescent="0.25">
      <c r="A12" s="39" t="s">
        <v>171</v>
      </c>
      <c r="B12" s="39" t="s">
        <v>172</v>
      </c>
      <c r="C12" s="39" t="s">
        <v>169</v>
      </c>
      <c r="D12" s="39" t="s">
        <v>173</v>
      </c>
    </row>
    <row r="13" spans="1:4" x14ac:dyDescent="0.25">
      <c r="A13" s="39" t="s">
        <v>111</v>
      </c>
      <c r="B13" s="39" t="s">
        <v>174</v>
      </c>
      <c r="C13" s="39" t="s">
        <v>175</v>
      </c>
      <c r="D13" s="39" t="s">
        <v>176</v>
      </c>
    </row>
    <row r="14" spans="1:4" x14ac:dyDescent="0.25">
      <c r="A14" s="39" t="s">
        <v>116</v>
      </c>
      <c r="B14" s="39" t="s">
        <v>177</v>
      </c>
      <c r="C14" s="39" t="s">
        <v>178</v>
      </c>
      <c r="D14" s="39" t="s">
        <v>179</v>
      </c>
    </row>
    <row r="15" spans="1:4" x14ac:dyDescent="0.25">
      <c r="A15" s="39" t="s">
        <v>112</v>
      </c>
      <c r="B15" s="39" t="s">
        <v>180</v>
      </c>
      <c r="C15" s="39" t="s">
        <v>178</v>
      </c>
      <c r="D15" s="39"/>
    </row>
    <row r="16" spans="1:4" x14ac:dyDescent="0.25">
      <c r="A16" s="39" t="s">
        <v>181</v>
      </c>
      <c r="B16" s="39" t="s">
        <v>182</v>
      </c>
      <c r="C16" s="39" t="s">
        <v>154</v>
      </c>
      <c r="D16" s="39"/>
    </row>
    <row r="17" spans="1:4" x14ac:dyDescent="0.25">
      <c r="A17" s="39" t="s">
        <v>120</v>
      </c>
      <c r="B17" s="39" t="s">
        <v>183</v>
      </c>
      <c r="C17" s="39" t="s">
        <v>166</v>
      </c>
      <c r="D17" s="39"/>
    </row>
    <row r="18" spans="1:4" x14ac:dyDescent="0.25">
      <c r="A18" s="39" t="s">
        <v>184</v>
      </c>
      <c r="B18" s="39" t="s">
        <v>185</v>
      </c>
      <c r="C18" s="39" t="s">
        <v>186</v>
      </c>
      <c r="D18" s="39" t="s">
        <v>187</v>
      </c>
    </row>
    <row r="19" spans="1:4" x14ac:dyDescent="0.25">
      <c r="A19" s="39" t="s">
        <v>188</v>
      </c>
      <c r="B19" s="39" t="s">
        <v>189</v>
      </c>
      <c r="C19" s="39" t="s">
        <v>186</v>
      </c>
      <c r="D19" s="39"/>
    </row>
    <row r="20" spans="1:4" x14ac:dyDescent="0.25">
      <c r="A20" s="39" t="s">
        <v>190</v>
      </c>
      <c r="B20" s="39" t="s">
        <v>191</v>
      </c>
      <c r="C20" s="39" t="s">
        <v>192</v>
      </c>
      <c r="D20" s="39"/>
    </row>
    <row r="21" spans="1:4" x14ac:dyDescent="0.25">
      <c r="A21" s="39" t="s">
        <v>193</v>
      </c>
      <c r="B21" s="39" t="s">
        <v>194</v>
      </c>
      <c r="C21" s="39" t="s">
        <v>192</v>
      </c>
      <c r="D21" s="39"/>
    </row>
    <row r="22" spans="1:4" x14ac:dyDescent="0.25">
      <c r="A22" s="39" t="s">
        <v>195</v>
      </c>
      <c r="B22" s="39" t="s">
        <v>196</v>
      </c>
      <c r="C22" s="39" t="s">
        <v>197</v>
      </c>
      <c r="D22" s="39" t="s">
        <v>198</v>
      </c>
    </row>
    <row r="23" spans="1:4" x14ac:dyDescent="0.25">
      <c r="A23" s="39" t="s">
        <v>121</v>
      </c>
      <c r="B23" s="39" t="s">
        <v>199</v>
      </c>
      <c r="C23" s="39" t="s">
        <v>197</v>
      </c>
      <c r="D23" s="39" t="s">
        <v>198</v>
      </c>
    </row>
    <row r="24" spans="1:4" x14ac:dyDescent="0.25">
      <c r="A24" s="39" t="s">
        <v>200</v>
      </c>
      <c r="B24" s="39" t="s">
        <v>201</v>
      </c>
      <c r="C24" s="39" t="s">
        <v>166</v>
      </c>
      <c r="D24" s="39" t="s">
        <v>173</v>
      </c>
    </row>
    <row r="25" spans="1:4" x14ac:dyDescent="0.25">
      <c r="A25" s="39" t="s">
        <v>107</v>
      </c>
      <c r="B25" s="39" t="s">
        <v>202</v>
      </c>
      <c r="C25" s="39" t="s">
        <v>192</v>
      </c>
      <c r="D25" s="39" t="s">
        <v>203</v>
      </c>
    </row>
    <row r="26" spans="1:4" x14ac:dyDescent="0.25">
      <c r="A26" s="39" t="s">
        <v>204</v>
      </c>
      <c r="B26" s="39" t="s">
        <v>205</v>
      </c>
      <c r="C26" s="39" t="s">
        <v>206</v>
      </c>
      <c r="D26" s="39" t="s">
        <v>173</v>
      </c>
    </row>
    <row r="27" spans="1:4" x14ac:dyDescent="0.25">
      <c r="A27" s="39" t="s">
        <v>207</v>
      </c>
      <c r="B27" s="39" t="s">
        <v>208</v>
      </c>
      <c r="C27" s="39" t="s">
        <v>209</v>
      </c>
      <c r="D27" s="39" t="s">
        <v>210</v>
      </c>
    </row>
    <row r="28" spans="1:4" x14ac:dyDescent="0.25">
      <c r="A28" s="39" t="s">
        <v>211</v>
      </c>
      <c r="B28" s="39" t="s">
        <v>160</v>
      </c>
      <c r="C28" s="39" t="s">
        <v>209</v>
      </c>
      <c r="D28" s="39"/>
    </row>
    <row r="29" spans="1:4" x14ac:dyDescent="0.25">
      <c r="A29" s="39" t="s">
        <v>212</v>
      </c>
      <c r="B29" s="39" t="s">
        <v>213</v>
      </c>
      <c r="C29" s="39" t="s">
        <v>214</v>
      </c>
      <c r="D29" s="39"/>
    </row>
    <row r="30" spans="1:4" x14ac:dyDescent="0.25">
      <c r="A30" s="39" t="s">
        <v>215</v>
      </c>
      <c r="B30" s="39" t="s">
        <v>216</v>
      </c>
      <c r="C30" s="39" t="s">
        <v>217</v>
      </c>
      <c r="D30" s="39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Start Here</vt:lpstr>
      <vt:lpstr>Summary</vt:lpstr>
      <vt:lpstr>Bill History</vt:lpstr>
      <vt:lpstr>Load Audit</vt:lpstr>
      <vt:lpstr>Example Audit</vt:lpstr>
      <vt:lpstr>Meter Log</vt:lpstr>
      <vt:lpstr>Typical Wattages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Greg Hayter (ZA)</cp:lastModifiedBy>
  <cp:revision>1</cp:revision>
  <dcterms:created xsi:type="dcterms:W3CDTF">2026-10-11T09:21:34Z</dcterms:created>
  <dcterms:modified xsi:type="dcterms:W3CDTF">2026-10-11T16:15:35Z</dcterms:modified>
  <dc:language>en-US</dc:language>
</cp:coreProperties>
</file>